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iberdrola.sharepoint.com/sites/EficienciaEnergetica/Shared Documents/Disco Corporativo SEE/01 GESTÃO DO PROGRAMA/1.3 CHAMADA PUBLICA/CPP 2024.1 PE - COSERN/Anexos/"/>
    </mc:Choice>
  </mc:AlternateContent>
  <xr:revisionPtr revIDLastSave="0" documentId="11_B31F7A5B1FDB4FD02CBEBB4D48E4244D4DEBED12" xr6:coauthVersionLast="47" xr6:coauthVersionMax="47" xr10:uidLastSave="{00000000-0000-0000-0000-000000000000}"/>
  <bookViews>
    <workbookView xWindow="-110" yWindow="-110" windowWidth="19420" windowHeight="10420" tabRatio="800" firstSheet="1" activeTab="1" xr2:uid="{00000000-000D-0000-FFFF-FFFF00000000}"/>
  </bookViews>
  <sheets>
    <sheet name="Mapa de Preços de Material" sheetId="1" r:id="rId1"/>
    <sheet name="Memorial de Cálculo - Materiais" sheetId="3" r:id="rId2"/>
    <sheet name="Memorial Materiais Perdedores" sheetId="7" r:id="rId3"/>
    <sheet name="Mapa de Preços de Serviço" sheetId="4" r:id="rId4"/>
    <sheet name="Memorial de Cálculo - Serviço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F27" i="7"/>
  <c r="G27" i="7" s="1"/>
  <c r="H27" i="7" s="1"/>
  <c r="I27" i="7" s="1"/>
  <c r="J27" i="7" s="1"/>
  <c r="K27" i="7" s="1"/>
  <c r="F26" i="7"/>
  <c r="G26" i="7" s="1"/>
  <c r="H26" i="7" s="1"/>
  <c r="I26" i="7" s="1"/>
  <c r="J26" i="7" s="1"/>
  <c r="K26" i="7" s="1"/>
  <c r="F24" i="7"/>
  <c r="G24" i="7" s="1"/>
  <c r="H24" i="7" s="1"/>
  <c r="I24" i="7" s="1"/>
  <c r="J24" i="7" s="1"/>
  <c r="K24" i="7" s="1"/>
  <c r="F22" i="7"/>
  <c r="G22" i="7" s="1"/>
  <c r="H22" i="7" s="1"/>
  <c r="I22" i="7" s="1"/>
  <c r="J22" i="7" s="1"/>
  <c r="K22" i="7" s="1"/>
  <c r="P19" i="7"/>
  <c r="O19" i="7"/>
  <c r="N19" i="7"/>
  <c r="M19" i="7"/>
  <c r="L19" i="7"/>
  <c r="K19" i="7"/>
  <c r="J19" i="7"/>
  <c r="I19" i="7"/>
  <c r="H19" i="7"/>
  <c r="G19" i="7"/>
  <c r="F19" i="7"/>
  <c r="J16" i="7"/>
  <c r="J17" i="7" s="1"/>
  <c r="J20" i="7" s="1"/>
  <c r="J21" i="7" s="1"/>
  <c r="F16" i="7"/>
  <c r="F17" i="7" s="1"/>
  <c r="F20" i="7" s="1"/>
  <c r="F21" i="7" s="1"/>
  <c r="P14" i="7"/>
  <c r="P16" i="7" s="1"/>
  <c r="P17" i="7" s="1"/>
  <c r="P20" i="7" s="1"/>
  <c r="O14" i="7"/>
  <c r="O16" i="7" s="1"/>
  <c r="O17" i="7" s="1"/>
  <c r="O20" i="7" s="1"/>
  <c r="N14" i="7"/>
  <c r="N16" i="7" s="1"/>
  <c r="N17" i="7" s="1"/>
  <c r="N20" i="7" s="1"/>
  <c r="M14" i="7"/>
  <c r="M16" i="7" s="1"/>
  <c r="M17" i="7" s="1"/>
  <c r="M20" i="7" s="1"/>
  <c r="L14" i="7"/>
  <c r="L16" i="7" s="1"/>
  <c r="L17" i="7" s="1"/>
  <c r="L20" i="7" s="1"/>
  <c r="K14" i="7"/>
  <c r="K16" i="7" s="1"/>
  <c r="K17" i="7" s="1"/>
  <c r="K20" i="7" s="1"/>
  <c r="K21" i="7" s="1"/>
  <c r="J14" i="7"/>
  <c r="I14" i="7"/>
  <c r="I16" i="7" s="1"/>
  <c r="I17" i="7" s="1"/>
  <c r="I20" i="7" s="1"/>
  <c r="H14" i="7"/>
  <c r="H16" i="7" s="1"/>
  <c r="H17" i="7" s="1"/>
  <c r="H20" i="7" s="1"/>
  <c r="H21" i="7" s="1"/>
  <c r="G14" i="7"/>
  <c r="G16" i="7" s="1"/>
  <c r="G17" i="7" s="1"/>
  <c r="G20" i="7" s="1"/>
  <c r="G21" i="7" s="1"/>
  <c r="F14" i="7"/>
  <c r="E25" i="4"/>
  <c r="E9" i="1"/>
  <c r="F27" i="3"/>
  <c r="G27" i="3" s="1"/>
  <c r="H27" i="3" s="1"/>
  <c r="I27" i="3" s="1"/>
  <c r="J27" i="3" s="1"/>
  <c r="K27" i="3" s="1"/>
  <c r="F26" i="3"/>
  <c r="G26" i="3" s="1"/>
  <c r="H26" i="3" s="1"/>
  <c r="I26" i="3" s="1"/>
  <c r="J26" i="3" s="1"/>
  <c r="K26" i="3" s="1"/>
  <c r="F24" i="3"/>
  <c r="G24" i="3" s="1"/>
  <c r="H24" i="3" s="1"/>
  <c r="I24" i="3" s="1"/>
  <c r="J24" i="3" s="1"/>
  <c r="K24" i="3" s="1"/>
  <c r="F22" i="3"/>
  <c r="G22" i="3" s="1"/>
  <c r="H22" i="3" s="1"/>
  <c r="I22" i="3" s="1"/>
  <c r="J22" i="3" s="1"/>
  <c r="K22" i="3" s="1"/>
  <c r="I21" i="7" l="1"/>
  <c r="E28" i="3"/>
  <c r="D4" i="1" l="1"/>
  <c r="I19" i="3" l="1"/>
  <c r="G19" i="3"/>
  <c r="K19" i="3" l="1"/>
  <c r="J19" i="3"/>
  <c r="F19" i="3" l="1"/>
  <c r="P19" i="3"/>
  <c r="O19" i="3"/>
  <c r="N19" i="3"/>
  <c r="M19" i="3"/>
  <c r="L19" i="3"/>
  <c r="H19" i="3"/>
  <c r="P14" i="3"/>
  <c r="P16" i="3" s="1"/>
  <c r="P17" i="3" s="1"/>
  <c r="P20" i="3" s="1"/>
  <c r="O14" i="3"/>
  <c r="O16" i="3" s="1"/>
  <c r="O17" i="3" s="1"/>
  <c r="O20" i="3" s="1"/>
  <c r="N14" i="3"/>
  <c r="N16" i="3" s="1"/>
  <c r="N17" i="3" s="1"/>
  <c r="N20" i="3" s="1"/>
  <c r="M14" i="3"/>
  <c r="M16" i="3" s="1"/>
  <c r="M17" i="3" s="1"/>
  <c r="M20" i="3" s="1"/>
  <c r="L14" i="3"/>
  <c r="L16" i="3" s="1"/>
  <c r="L17" i="3" s="1"/>
  <c r="L20" i="3" s="1"/>
  <c r="E9" i="4"/>
  <c r="E11" i="1"/>
  <c r="E13" i="1" s="1"/>
  <c r="G9" i="1" l="1"/>
  <c r="G11" i="1" l="1"/>
  <c r="H9" i="1"/>
  <c r="H11" i="1" s="1"/>
  <c r="J14" i="3" l="1"/>
  <c r="J16" i="3" s="1"/>
  <c r="J17" i="3" s="1"/>
  <c r="J20" i="3" s="1"/>
  <c r="J21" i="3" s="1"/>
  <c r="K14" i="3"/>
  <c r="K16" i="3" s="1"/>
  <c r="K17" i="3" s="1"/>
  <c r="K20" i="3" s="1"/>
  <c r="K21" i="3" s="1"/>
  <c r="G14" i="3" l="1"/>
  <c r="G16" i="3" s="1"/>
  <c r="G17" i="3" s="1"/>
  <c r="G20" i="3" s="1"/>
  <c r="G21" i="3" s="1"/>
  <c r="H14" i="3"/>
  <c r="H16" i="3" s="1"/>
  <c r="H17" i="3" s="1"/>
  <c r="H20" i="3" s="1"/>
  <c r="H21" i="3" s="1"/>
  <c r="I14" i="3"/>
  <c r="I16" i="3" s="1"/>
  <c r="I17" i="3" s="1"/>
  <c r="I20" i="3" s="1"/>
  <c r="I21" i="3" s="1"/>
  <c r="F14" i="3"/>
  <c r="F16" i="3" s="1"/>
  <c r="F17" i="3" s="1"/>
  <c r="F20" i="3" s="1"/>
  <c r="F21" i="3" s="1"/>
  <c r="F9" i="1" l="1"/>
  <c r="F11" i="1" s="1"/>
  <c r="F7" i="4" l="1"/>
  <c r="G13" i="1" l="1"/>
  <c r="H13" i="1"/>
  <c r="F13" i="1"/>
  <c r="E17" i="4"/>
  <c r="G39" i="7" l="1"/>
  <c r="G38" i="7"/>
  <c r="F25" i="4"/>
  <c r="F24" i="4"/>
  <c r="J39" i="3"/>
  <c r="J38" i="3"/>
  <c r="F39" i="7"/>
  <c r="F38" i="7"/>
  <c r="K36" i="7"/>
  <c r="K40" i="7"/>
  <c r="K30" i="7"/>
  <c r="K25" i="7"/>
  <c r="K39" i="3"/>
  <c r="K38" i="3"/>
  <c r="F9" i="4"/>
  <c r="F8" i="4"/>
  <c r="H39" i="7"/>
  <c r="H38" i="7"/>
  <c r="I39" i="3"/>
  <c r="I38" i="3"/>
  <c r="G17" i="4"/>
  <c r="G16" i="4"/>
  <c r="F39" i="3"/>
  <c r="F38" i="3"/>
  <c r="F14" i="2"/>
  <c r="F10" i="2"/>
  <c r="F17" i="4"/>
  <c r="F16" i="4"/>
  <c r="J25" i="3"/>
  <c r="J30" i="3"/>
  <c r="F30" i="7"/>
  <c r="F25" i="7"/>
  <c r="H36" i="3"/>
  <c r="H40" i="3"/>
  <c r="H34" i="3"/>
  <c r="H38" i="3"/>
  <c r="H39" i="3"/>
  <c r="J40" i="3"/>
  <c r="J23" i="3"/>
  <c r="J28" i="3"/>
  <c r="J29" i="3"/>
  <c r="J34" i="3"/>
  <c r="J36" i="3"/>
  <c r="K36" i="3"/>
  <c r="K34" i="3"/>
  <c r="K40" i="3"/>
  <c r="F36" i="3"/>
  <c r="F34" i="3"/>
  <c r="F40" i="3"/>
  <c r="F36" i="7"/>
  <c r="F23" i="7"/>
  <c r="F28" i="7"/>
  <c r="F29" i="7"/>
  <c r="F34" i="7"/>
  <c r="F40" i="7"/>
  <c r="G36" i="3"/>
  <c r="G40" i="3"/>
  <c r="E14" i="2"/>
  <c r="E10" i="2"/>
  <c r="G24" i="4"/>
  <c r="G25" i="4"/>
  <c r="D10" i="2"/>
  <c r="D14" i="2"/>
  <c r="C14" i="2"/>
  <c r="G8" i="4"/>
  <c r="G9" i="4"/>
  <c r="G30" i="7"/>
  <c r="G25" i="7"/>
  <c r="H25" i="7"/>
  <c r="H30" i="7"/>
  <c r="G36" i="7"/>
  <c r="G23" i="7"/>
  <c r="G28" i="7"/>
  <c r="G29" i="7"/>
  <c r="G34" i="7"/>
  <c r="G40" i="7"/>
  <c r="I36" i="7"/>
  <c r="I40" i="7"/>
  <c r="I34" i="7"/>
  <c r="I38" i="7"/>
  <c r="I39" i="7"/>
  <c r="G34" i="3"/>
  <c r="G38" i="3"/>
  <c r="G39" i="3"/>
  <c r="J40" i="7"/>
  <c r="J36" i="7"/>
  <c r="I25" i="7"/>
  <c r="I23" i="7"/>
  <c r="I28" i="7"/>
  <c r="I29" i="7"/>
  <c r="I30" i="7"/>
  <c r="K25" i="3"/>
  <c r="K23" i="3"/>
  <c r="K28" i="3"/>
  <c r="K29" i="3"/>
  <c r="K30" i="3"/>
  <c r="G25" i="3"/>
  <c r="G23" i="3"/>
  <c r="G28" i="3"/>
  <c r="G29" i="3"/>
  <c r="G30" i="3"/>
  <c r="F30" i="3"/>
  <c r="F23" i="3"/>
  <c r="F28" i="3"/>
  <c r="F29" i="3"/>
  <c r="F25" i="3"/>
  <c r="E12" i="2"/>
  <c r="E13" i="2"/>
  <c r="E9" i="2"/>
  <c r="E15" i="2"/>
  <c r="E11" i="2"/>
  <c r="D11" i="2"/>
  <c r="D13" i="2"/>
  <c r="D9" i="2"/>
  <c r="D15" i="2"/>
  <c r="D12" i="2"/>
  <c r="I36" i="3"/>
  <c r="I34" i="3"/>
  <c r="I40" i="3"/>
  <c r="I25" i="3"/>
  <c r="I23" i="3"/>
  <c r="I28" i="3"/>
  <c r="I29" i="3"/>
  <c r="I30" i="3"/>
  <c r="J25" i="7"/>
  <c r="J30" i="7"/>
  <c r="H30" i="3"/>
  <c r="H23" i="3"/>
  <c r="H28" i="3"/>
  <c r="H29" i="3"/>
  <c r="H25" i="3"/>
  <c r="F12" i="2"/>
  <c r="F11" i="2"/>
  <c r="F9" i="2"/>
  <c r="F15" i="2"/>
  <c r="F13" i="2"/>
  <c r="H36" i="7"/>
  <c r="H23" i="7"/>
  <c r="H28" i="7"/>
  <c r="H29" i="7"/>
  <c r="H34" i="7"/>
  <c r="H40" i="7"/>
  <c r="K23" i="7"/>
  <c r="K28" i="7"/>
  <c r="K29" i="7"/>
  <c r="K34" i="7"/>
  <c r="K38" i="7"/>
  <c r="K39" i="7"/>
  <c r="J23" i="7"/>
  <c r="J28" i="7"/>
  <c r="J29" i="7"/>
  <c r="J34" i="7"/>
  <c r="J38" i="7"/>
  <c r="J39" i="7"/>
</calcChain>
</file>

<file path=xl/sharedStrings.xml><?xml version="1.0" encoding="utf-8"?>
<sst xmlns="http://schemas.openxmlformats.org/spreadsheetml/2006/main" count="173" uniqueCount="80">
  <si>
    <t>Alíquota do ICMS no estado do Revendedor</t>
  </si>
  <si>
    <t>Alíquota do ICMS no estado do Cliente</t>
  </si>
  <si>
    <t>Projeto Executivo</t>
  </si>
  <si>
    <t>Instalação</t>
  </si>
  <si>
    <t>Descarte</t>
  </si>
  <si>
    <t>Operação de Venda 1</t>
  </si>
  <si>
    <t>Valor Final do Equipamento - Operação de Venda 1</t>
  </si>
  <si>
    <t>Células a preencher</t>
  </si>
  <si>
    <t>Valor Líquido do Serviço</t>
  </si>
  <si>
    <t>Valor Final do Serviço</t>
  </si>
  <si>
    <t>ICMS - Operação de Venda 1</t>
  </si>
  <si>
    <t>Informar alíquotas (%)</t>
  </si>
  <si>
    <t>Tabela 1</t>
  </si>
  <si>
    <t>Tabela 2</t>
  </si>
  <si>
    <t>Tabela 3</t>
  </si>
  <si>
    <t>Alíquota do ICMS no estado do Fornecedor Primário</t>
  </si>
  <si>
    <t xml:space="preserve">Operação de Venda </t>
  </si>
  <si>
    <t>ICMS - Operação de Venda</t>
  </si>
  <si>
    <t>Mapa de Preços - Comparação de Propostas de material entre fornecedores</t>
  </si>
  <si>
    <t>Percentual total dos impostos</t>
  </si>
  <si>
    <t>Memorial de cálculo - Composição do Custo Final de cada Material</t>
  </si>
  <si>
    <t>Fornecedor:</t>
  </si>
  <si>
    <t>CNPJ:</t>
  </si>
  <si>
    <t>Memorial de cálculo - Composição do Custo Final de cada Serviço</t>
  </si>
  <si>
    <t>Preço de venda - Indústria para Revendedor (com frete, IPI e ICMS)</t>
  </si>
  <si>
    <t>Preço de venda - Fornecedor Primário para Cliente (com frete, IPI e ICMS)</t>
  </si>
  <si>
    <t>Taxa de ADM*</t>
  </si>
  <si>
    <t>Preço Final da NF</t>
  </si>
  <si>
    <t>Tributo 6</t>
  </si>
  <si>
    <t>Taxa de ADM * (a ser faturada como serviço)</t>
  </si>
  <si>
    <t>* Valor máximo de 15% para a Taxa de ADM</t>
  </si>
  <si>
    <t xml:space="preserve">Valor para Comparação </t>
  </si>
  <si>
    <t>Valor referente aos impostos na revenda (Bitributação)</t>
  </si>
  <si>
    <t>Orçamento - Empresa Proponente</t>
  </si>
  <si>
    <r>
      <rPr>
        <b/>
        <sz val="11"/>
        <color theme="1"/>
        <rFont val="Calibri"/>
        <family val="2"/>
        <scheme val="minor"/>
      </rPr>
      <t>Serviço 1: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</si>
  <si>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r>
      <rPr>
        <b/>
        <sz val="11"/>
        <color theme="1"/>
        <rFont val="Calibri"/>
        <family val="2"/>
        <scheme val="minor"/>
      </rPr>
      <t>Serviço 2: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</si>
  <si>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r>
      <rPr>
        <b/>
        <sz val="11"/>
        <color theme="1"/>
        <rFont val="Calibri"/>
        <family val="2"/>
        <scheme val="minor"/>
      </rPr>
      <t>Serviço 3: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</si>
  <si>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t>Valor referente aos impostos na subcontratação (Bitributação)</t>
  </si>
  <si>
    <t>Mapa de Preços - Comparação de propostas de serviço entre fornecedores</t>
  </si>
  <si>
    <t>Preço da proposta - Fornecedor Primário para Cliente</t>
  </si>
  <si>
    <t>Subcontratação</t>
  </si>
  <si>
    <t>Obs.: Como a taxa de administração indice sobre qualquer proposta, não é necessária incluir nessa comparação. A referida taxa é calculada na aba Memória de Cálculo.</t>
  </si>
  <si>
    <t>Obs.: Como a taxa de administração incide sobre qualquer proposta, não é necessária incluir nessa comparação. A referida taxa é calculada na aba Memória de Cálculo.</t>
  </si>
  <si>
    <t>NCM:</t>
  </si>
  <si>
    <t xml:space="preserve">Diferença entre ICMS Entrada e Doação - Operação de Venda </t>
  </si>
  <si>
    <t>Material 16</t>
  </si>
  <si>
    <t>Material 17</t>
  </si>
  <si>
    <t>Material 18</t>
  </si>
  <si>
    <t>Material 19</t>
  </si>
  <si>
    <t>Material 20</t>
  </si>
  <si>
    <t>PIS</t>
  </si>
  <si>
    <t>COFINS</t>
  </si>
  <si>
    <t>CSLL</t>
  </si>
  <si>
    <t>IRPJ</t>
  </si>
  <si>
    <t>Materiais COM protocolo ST no estado de destino</t>
  </si>
  <si>
    <t>Neste caso quem paga o DIFAL é a Proponente</t>
  </si>
  <si>
    <t>Regulamentada no convênio ICMS n° 142/2018</t>
  </si>
  <si>
    <t>ISS</t>
  </si>
  <si>
    <t>Material/Equipamento 1:</t>
  </si>
  <si>
    <t>EMPRESA PROPONENTE (FORNECEDOR NEOENERGIA</t>
  </si>
  <si>
    <t>Preço do Equipamento</t>
  </si>
  <si>
    <t>Alíquota de ICMS</t>
  </si>
  <si>
    <t>ICMS-ST</t>
  </si>
  <si>
    <t>INSS</t>
  </si>
  <si>
    <t>Crédito de ICMS na Compra</t>
  </si>
  <si>
    <t>Débito do ICMS na NF de Doação</t>
  </si>
  <si>
    <t>Custo Final do ICMS na Operação de Doação</t>
  </si>
  <si>
    <t>NEOENERGIA (PROCESSO DE DOAÇÃO DE MATERIAL)</t>
  </si>
  <si>
    <t>Preço Final da NF de Compra</t>
  </si>
  <si>
    <t xml:space="preserve">Alíquota de ICMS da NF de Compra		 *
Doação do Material
Preço Unitário da NF de Compra
R$  18,59
Alíquota de ICMS da NF de Compra
	</t>
  </si>
  <si>
    <t>Alíquota de ICMS da NF de Doação **</t>
  </si>
  <si>
    <t>Valor do Material Debitado no Projeto (Valor final - RCB)</t>
  </si>
  <si>
    <t>Alíquota do ICMS no estado da Indústria</t>
  </si>
  <si>
    <t>FORNECEDOR 01</t>
  </si>
  <si>
    <t>FORNECEDOR 02</t>
  </si>
  <si>
    <t>FORNECEDOR 03</t>
  </si>
  <si>
    <t>MATERIAL X</t>
  </si>
  <si>
    <t>MATERIAL Y</t>
  </si>
  <si>
    <t>* Alíquota de ICMS do Estado da ESCO</t>
  </si>
  <si>
    <t xml:space="preserve">** Alíquota de ICMS do Estado da Distribuidora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</si>
</sst>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&quot;\ #,##0.000"/>
    <numFmt numFmtId="166" formatCode="&quot;R$&quot;\ #,##0.00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darkDown"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/>
    </xf>
    <xf numFmtId="9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44" fontId="0" fillId="5" borderId="1" xfId="2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20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44" fontId="0" fillId="2" borderId="0" xfId="2" applyFont="1" applyFill="1" applyAlignment="1">
      <alignment vertical="center"/>
    </xf>
    <xf numFmtId="8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vertical="center"/>
    </xf>
    <xf numFmtId="164" fontId="0" fillId="4" borderId="9" xfId="0" applyNumberFormat="1" applyFill="1" applyBorder="1" applyAlignment="1">
      <alignment vertical="center"/>
    </xf>
    <xf numFmtId="9" fontId="0" fillId="4" borderId="8" xfId="1" applyFont="1" applyFill="1" applyBorder="1" applyAlignment="1">
      <alignment vertical="center"/>
    </xf>
    <xf numFmtId="9" fontId="0" fillId="4" borderId="9" xfId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44" fontId="2" fillId="2" borderId="1" xfId="2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5" xfId="0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vertical="center"/>
    </xf>
    <xf numFmtId="9" fontId="0" fillId="4" borderId="12" xfId="1" applyFont="1" applyFill="1" applyBorder="1" applyAlignment="1">
      <alignment vertical="center"/>
    </xf>
    <xf numFmtId="164" fontId="0" fillId="4" borderId="12" xfId="0" applyNumberForma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0" borderId="0" xfId="0" applyFont="1"/>
    <xf numFmtId="164" fontId="0" fillId="2" borderId="14" xfId="0" applyNumberForma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4" fontId="8" fillId="4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9" fontId="8" fillId="4" borderId="8" xfId="1" applyFont="1" applyFill="1" applyBorder="1" applyAlignment="1">
      <alignment vertical="center"/>
    </xf>
    <xf numFmtId="9" fontId="8" fillId="4" borderId="9" xfId="1" applyFont="1" applyFill="1" applyBorder="1" applyAlignment="1">
      <alignment vertical="center"/>
    </xf>
    <xf numFmtId="9" fontId="8" fillId="4" borderId="12" xfId="1" applyFont="1" applyFill="1" applyBorder="1" applyAlignment="1">
      <alignment vertical="center"/>
    </xf>
    <xf numFmtId="9" fontId="8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vertical="center"/>
    </xf>
    <xf numFmtId="44" fontId="8" fillId="5" borderId="1" xfId="2" applyFont="1" applyFill="1" applyBorder="1" applyAlignment="1">
      <alignment vertical="center"/>
    </xf>
    <xf numFmtId="166" fontId="8" fillId="4" borderId="1" xfId="2" applyNumberFormat="1" applyFont="1" applyFill="1" applyBorder="1" applyAlignment="1">
      <alignment vertical="center"/>
    </xf>
    <xf numFmtId="164" fontId="8" fillId="4" borderId="1" xfId="2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2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4" fontId="0" fillId="2" borderId="1" xfId="2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0" fontId="0" fillId="2" borderId="1" xfId="6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4" borderId="1" xfId="0" applyNumberFormat="1" applyFill="1" applyBorder="1"/>
    <xf numFmtId="164" fontId="2" fillId="4" borderId="1" xfId="0" applyNumberFormat="1" applyFont="1" applyFill="1" applyBorder="1"/>
    <xf numFmtId="164" fontId="8" fillId="2" borderId="1" xfId="0" applyNumberFormat="1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10" fontId="0" fillId="2" borderId="1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44" fontId="0" fillId="2" borderId="1" xfId="2" applyFont="1" applyFill="1" applyBorder="1" applyAlignment="1">
      <alignment vertical="center"/>
    </xf>
    <xf numFmtId="44" fontId="8" fillId="2" borderId="1" xfId="2" applyFon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9" fontId="0" fillId="2" borderId="1" xfId="6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9" fontId="0" fillId="2" borderId="1" xfId="0" applyNumberFormat="1" applyFill="1" applyBorder="1"/>
    <xf numFmtId="167" fontId="0" fillId="2" borderId="1" xfId="0" applyNumberFormat="1" applyFill="1" applyBorder="1"/>
    <xf numFmtId="164" fontId="2" fillId="4" borderId="1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19" xfId="0" applyFont="1" applyFill="1" applyBorder="1" applyAlignment="1">
      <alignment horizontal="center" vertical="center" textRotation="90" wrapText="1"/>
    </xf>
    <xf numFmtId="0" fontId="13" fillId="2" borderId="7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7">
    <cellStyle name="Moeda" xfId="2" builtinId="4"/>
    <cellStyle name="Moeda 2" xfId="5" xr:uid="{00000000-0005-0000-0000-000001000000}"/>
    <cellStyle name="Moeda 3" xfId="4" xr:uid="{00000000-0005-0000-0000-000002000000}"/>
    <cellStyle name="Moeda 4" xfId="3" xr:uid="{00000000-0005-0000-0000-000003000000}"/>
    <cellStyle name="Normal" xfId="0" builtinId="0"/>
    <cellStyle name="Porcentagem" xfId="1" builtinId="5"/>
    <cellStyle name="Porcentagem 2" xfId="6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zoomScale="115" zoomScaleNormal="115" workbookViewId="0">
      <selection activeCell="E17" sqref="E17"/>
    </sheetView>
  </sheetViews>
  <sheetFormatPr defaultColWidth="9.08984375" defaultRowHeight="14.5" x14ac:dyDescent="0.35"/>
  <cols>
    <col min="1" max="1" width="5.90625" style="1" customWidth="1"/>
    <col min="2" max="2" width="9.08984375" style="1"/>
    <col min="3" max="3" width="16.08984375" style="1" customWidth="1"/>
    <col min="4" max="4" width="55" style="1" customWidth="1"/>
    <col min="5" max="5" width="25.08984375" style="51" customWidth="1"/>
    <col min="6" max="6" width="17.08984375" style="51" customWidth="1"/>
    <col min="7" max="7" width="22.90625" style="51" customWidth="1"/>
    <col min="8" max="8" width="18.54296875" style="51" customWidth="1"/>
    <col min="9" max="9" width="18.54296875" style="1" bestFit="1" customWidth="1"/>
    <col min="10" max="10" width="18.54296875" style="1" customWidth="1"/>
    <col min="11" max="11" width="14.6328125" style="1" customWidth="1"/>
    <col min="12" max="12" width="9.08984375" style="1"/>
    <col min="13" max="13" width="14.36328125" style="1" bestFit="1" customWidth="1"/>
    <col min="14" max="16384" width="9.08984375" style="1"/>
  </cols>
  <sheetData>
    <row r="2" spans="1:13" x14ac:dyDescent="0.35">
      <c r="B2" s="2" t="s">
        <v>18</v>
      </c>
      <c r="E2" s="11"/>
      <c r="F2" s="4" t="s">
        <v>7</v>
      </c>
    </row>
    <row r="3" spans="1:13" x14ac:dyDescent="0.35">
      <c r="B3" s="2"/>
    </row>
    <row r="4" spans="1:13" x14ac:dyDescent="0.35">
      <c r="B4" s="21" t="s">
        <v>58</v>
      </c>
      <c r="D4" s="50" t="str">
        <f>'Memorial de Cálculo - Materiais'!$F$11</f>
        <v>MATERIAL X</v>
      </c>
    </row>
    <row r="5" spans="1:13" x14ac:dyDescent="0.35">
      <c r="B5" s="21" t="s">
        <v>43</v>
      </c>
      <c r="D5" s="71"/>
      <c r="E5" s="52"/>
      <c r="F5" s="52"/>
      <c r="G5" s="52"/>
      <c r="H5" s="52"/>
      <c r="I5" s="24"/>
    </row>
    <row r="6" spans="1:13" ht="29" x14ac:dyDescent="0.35">
      <c r="E6" s="61" t="s">
        <v>33</v>
      </c>
      <c r="F6" s="66" t="s">
        <v>73</v>
      </c>
      <c r="G6" s="66" t="s">
        <v>74</v>
      </c>
      <c r="H6" s="66" t="s">
        <v>75</v>
      </c>
    </row>
    <row r="7" spans="1:13" ht="15" customHeight="1" x14ac:dyDescent="0.35">
      <c r="B7" s="97" t="s">
        <v>16</v>
      </c>
      <c r="C7" s="100" t="s">
        <v>25</v>
      </c>
      <c r="D7" s="101"/>
      <c r="E7" s="42"/>
      <c r="F7" s="67"/>
      <c r="G7" s="42"/>
      <c r="H7" s="42"/>
    </row>
    <row r="8" spans="1:13" x14ac:dyDescent="0.35">
      <c r="B8" s="97"/>
      <c r="C8" s="100" t="s">
        <v>15</v>
      </c>
      <c r="D8" s="101"/>
      <c r="E8" s="65"/>
      <c r="F8" s="65"/>
      <c r="G8" s="65"/>
      <c r="H8" s="65"/>
    </row>
    <row r="9" spans="1:13" x14ac:dyDescent="0.35">
      <c r="B9" s="97"/>
      <c r="C9" s="100" t="s">
        <v>17</v>
      </c>
      <c r="D9" s="101"/>
      <c r="E9" s="83">
        <f>E7*E8</f>
        <v>0</v>
      </c>
      <c r="F9" s="84">
        <f t="shared" ref="F9:G9" si="0">F7*F8</f>
        <v>0</v>
      </c>
      <c r="G9" s="83">
        <f t="shared" si="0"/>
        <v>0</v>
      </c>
      <c r="H9" s="83">
        <f t="shared" ref="H9" si="1">H7*H8</f>
        <v>0</v>
      </c>
    </row>
    <row r="10" spans="1:13" x14ac:dyDescent="0.35">
      <c r="B10" s="97"/>
      <c r="C10" s="100" t="s">
        <v>1</v>
      </c>
      <c r="D10" s="101"/>
      <c r="E10" s="65"/>
      <c r="F10" s="65"/>
      <c r="G10" s="65"/>
      <c r="H10" s="65"/>
    </row>
    <row r="11" spans="1:13" x14ac:dyDescent="0.35">
      <c r="B11" s="97"/>
      <c r="C11" s="100" t="s">
        <v>44</v>
      </c>
      <c r="D11" s="101"/>
      <c r="E11" s="83">
        <f>(((E7-E9)/(1-E10))*E10)-E9</f>
        <v>0</v>
      </c>
      <c r="F11" s="84">
        <f>(((F7-F9)/(1-F10))*F10)-F9</f>
        <v>0</v>
      </c>
      <c r="G11" s="84">
        <f>(((G7-G9)/(1-G10))*G10)-G9</f>
        <v>0</v>
      </c>
      <c r="H11" s="84">
        <f>(((H7-H9)/(1-H10))*H10)-H9</f>
        <v>0</v>
      </c>
    </row>
    <row r="12" spans="1:13" x14ac:dyDescent="0.35">
      <c r="B12" s="97"/>
      <c r="C12" s="100" t="s">
        <v>32</v>
      </c>
      <c r="D12" s="101"/>
      <c r="E12" s="68"/>
      <c r="F12" s="69"/>
      <c r="G12" s="70"/>
      <c r="H12" s="70"/>
    </row>
    <row r="13" spans="1:13" x14ac:dyDescent="0.35">
      <c r="B13" s="97"/>
      <c r="C13" s="98" t="s">
        <v>31</v>
      </c>
      <c r="D13" s="99"/>
      <c r="E13" s="13">
        <f>E7+E11</f>
        <v>0</v>
      </c>
      <c r="F13" s="13">
        <f t="shared" ref="F13:G13" si="2">F7+F11+F12</f>
        <v>0</v>
      </c>
      <c r="G13" s="13">
        <f t="shared" si="2"/>
        <v>0</v>
      </c>
      <c r="H13" s="13">
        <f t="shared" ref="H13" si="3">H7+H11+H12</f>
        <v>0</v>
      </c>
    </row>
    <row r="14" spans="1:13" x14ac:dyDescent="0.35">
      <c r="B14" s="6"/>
      <c r="C14" s="15"/>
      <c r="D14" s="15"/>
      <c r="E14" s="53"/>
      <c r="F14" s="53"/>
      <c r="G14" s="53"/>
      <c r="H14" s="53"/>
      <c r="L14" s="25"/>
      <c r="M14" s="26"/>
    </row>
    <row r="15" spans="1:13" x14ac:dyDescent="0.35">
      <c r="G15" s="54"/>
      <c r="H15" s="54"/>
      <c r="L15" s="25"/>
    </row>
    <row r="16" spans="1:13" x14ac:dyDescent="0.35">
      <c r="A16" s="15"/>
      <c r="B16" s="21"/>
      <c r="C16" s="15"/>
      <c r="D16" s="15"/>
      <c r="E16" s="53"/>
      <c r="F16" s="53"/>
      <c r="G16" s="53"/>
      <c r="H16" s="53"/>
    </row>
    <row r="17" spans="1:8" x14ac:dyDescent="0.35">
      <c r="A17" s="15"/>
      <c r="B17" s="21"/>
      <c r="C17" s="15"/>
      <c r="D17" s="15"/>
      <c r="E17" s="53"/>
      <c r="F17" s="53"/>
      <c r="G17" s="53"/>
      <c r="H17" s="53"/>
    </row>
    <row r="18" spans="1:8" x14ac:dyDescent="0.35">
      <c r="A18" s="15"/>
      <c r="B18" s="21"/>
      <c r="C18" s="15"/>
      <c r="D18" s="15"/>
      <c r="E18" s="53"/>
      <c r="F18" s="53"/>
      <c r="G18" s="53"/>
      <c r="H18" s="53"/>
    </row>
    <row r="19" spans="1:8" x14ac:dyDescent="0.35">
      <c r="A19" s="15"/>
      <c r="B19" s="21"/>
      <c r="C19" s="15"/>
      <c r="D19" s="15"/>
      <c r="E19" s="53"/>
      <c r="F19" s="53"/>
      <c r="G19" s="53"/>
      <c r="H19" s="53"/>
    </row>
    <row r="20" spans="1:8" x14ac:dyDescent="0.35">
      <c r="A20" s="15"/>
      <c r="B20" s="21"/>
      <c r="C20" s="15"/>
      <c r="D20" s="15"/>
      <c r="E20" s="53"/>
      <c r="F20" s="53"/>
      <c r="G20" s="53"/>
      <c r="H20" s="53"/>
    </row>
    <row r="21" spans="1:8" x14ac:dyDescent="0.35">
      <c r="A21" s="15"/>
      <c r="B21" s="21"/>
      <c r="C21" s="15"/>
      <c r="D21" s="15"/>
      <c r="E21" s="53"/>
      <c r="F21" s="53"/>
      <c r="G21" s="53"/>
      <c r="H21" s="53"/>
    </row>
    <row r="22" spans="1:8" x14ac:dyDescent="0.35">
      <c r="A22" s="15"/>
      <c r="B22" s="21"/>
      <c r="C22" s="15"/>
      <c r="D22" s="15"/>
      <c r="E22" s="53"/>
      <c r="F22" s="53"/>
      <c r="G22" s="53"/>
      <c r="H22" s="53"/>
    </row>
    <row r="23" spans="1:8" x14ac:dyDescent="0.35">
      <c r="A23" s="15"/>
      <c r="B23" s="21"/>
      <c r="C23" s="15"/>
      <c r="D23" s="15"/>
      <c r="E23" s="53"/>
      <c r="F23" s="53"/>
      <c r="G23" s="53"/>
      <c r="H23" s="53"/>
    </row>
    <row r="24" spans="1:8" x14ac:dyDescent="0.35">
      <c r="A24" s="15"/>
      <c r="B24" s="21"/>
      <c r="C24" s="15"/>
      <c r="D24" s="15"/>
      <c r="E24" s="53"/>
      <c r="F24" s="53"/>
      <c r="G24" s="53"/>
      <c r="H24" s="53"/>
    </row>
    <row r="25" spans="1:8" x14ac:dyDescent="0.35">
      <c r="A25" s="15"/>
      <c r="B25" s="21"/>
      <c r="C25" s="15"/>
      <c r="D25" s="15"/>
      <c r="E25" s="53"/>
      <c r="F25" s="53"/>
      <c r="G25" s="53"/>
      <c r="H25" s="53"/>
    </row>
    <row r="26" spans="1:8" x14ac:dyDescent="0.35">
      <c r="A26" s="15"/>
      <c r="B26" s="15"/>
      <c r="C26" s="15"/>
      <c r="D26" s="15"/>
      <c r="E26" s="53"/>
      <c r="F26" s="53"/>
      <c r="G26" s="53"/>
      <c r="H26" s="53"/>
    </row>
    <row r="27" spans="1:8" x14ac:dyDescent="0.35">
      <c r="B27" s="11"/>
      <c r="C27" s="4" t="s">
        <v>7</v>
      </c>
    </row>
    <row r="29" spans="1:8" x14ac:dyDescent="0.35">
      <c r="B29" s="96" t="s">
        <v>42</v>
      </c>
      <c r="C29" s="96"/>
      <c r="D29" s="96"/>
      <c r="E29" s="96"/>
      <c r="F29" s="96"/>
      <c r="G29" s="96"/>
    </row>
    <row r="30" spans="1:8" x14ac:dyDescent="0.35">
      <c r="B30" s="96"/>
      <c r="C30" s="96"/>
      <c r="D30" s="96"/>
      <c r="E30" s="96"/>
      <c r="F30" s="96"/>
      <c r="G30" s="96"/>
    </row>
  </sheetData>
  <mergeCells count="9">
    <mergeCell ref="B29:G30"/>
    <mergeCell ref="B7:B13"/>
    <mergeCell ref="C13:D13"/>
    <mergeCell ref="C11:D11"/>
    <mergeCell ref="C10:D10"/>
    <mergeCell ref="C9:D9"/>
    <mergeCell ref="C8:D8"/>
    <mergeCell ref="C7:D7"/>
    <mergeCell ref="C12:D1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H44"/>
  <sheetViews>
    <sheetView tabSelected="1" topLeftCell="A6" zoomScale="110" zoomScaleNormal="110" workbookViewId="0">
      <selection activeCell="E11" sqref="E11"/>
    </sheetView>
  </sheetViews>
  <sheetFormatPr defaultColWidth="0" defaultRowHeight="14.5" x14ac:dyDescent="0.35"/>
  <cols>
    <col min="1" max="3" width="9.08984375" style="1" customWidth="1"/>
    <col min="4" max="4" width="46.36328125" style="1" bestFit="1" customWidth="1"/>
    <col min="5" max="5" width="21.6328125" style="1" customWidth="1"/>
    <col min="6" max="8" width="31.08984375" style="1" customWidth="1"/>
    <col min="9" max="9" width="33.90625" style="1" customWidth="1"/>
    <col min="10" max="10" width="31.54296875" style="1" customWidth="1"/>
    <col min="11" max="11" width="30.54296875" style="1" customWidth="1"/>
    <col min="12" max="16" width="11" style="1" hidden="1" customWidth="1"/>
    <col min="17" max="17" width="11.90625" style="1" bestFit="1" customWidth="1"/>
    <col min="18" max="23" width="9.08984375" style="1" customWidth="1"/>
    <col min="24" max="36" width="0" style="1" hidden="1" customWidth="1"/>
    <col min="37" max="41" width="11" style="1" hidden="1" customWidth="1"/>
    <col min="42" max="50" width="0" style="1" hidden="1" customWidth="1"/>
    <col min="51" max="51" width="11" style="1" hidden="1" customWidth="1"/>
    <col min="52" max="60" width="0" style="1" hidden="1" customWidth="1"/>
    <col min="61" max="16384" width="9.08984375" style="1" hidden="1"/>
  </cols>
  <sheetData>
    <row r="2" spans="2:17" x14ac:dyDescent="0.35">
      <c r="B2" s="2" t="s">
        <v>20</v>
      </c>
      <c r="F2" s="11"/>
      <c r="G2" s="4" t="s">
        <v>7</v>
      </c>
    </row>
    <row r="3" spans="2:17" x14ac:dyDescent="0.35">
      <c r="B3" s="2"/>
    </row>
    <row r="4" spans="2:17" x14ac:dyDescent="0.35">
      <c r="B4" s="2" t="s">
        <v>54</v>
      </c>
    </row>
    <row r="5" spans="2:17" ht="19.5" customHeight="1" x14ac:dyDescent="0.35">
      <c r="B5" s="2" t="s">
        <v>55</v>
      </c>
    </row>
    <row r="6" spans="2:17" ht="19.5" customHeight="1" x14ac:dyDescent="0.35">
      <c r="B6" s="2" t="s">
        <v>56</v>
      </c>
    </row>
    <row r="7" spans="2:17" ht="19.5" customHeight="1" x14ac:dyDescent="0.35">
      <c r="B7" s="2"/>
    </row>
    <row r="8" spans="2:17" ht="19.5" customHeight="1" x14ac:dyDescent="0.35">
      <c r="B8" s="102" t="s">
        <v>21</v>
      </c>
      <c r="C8" s="102"/>
      <c r="D8" s="17"/>
      <c r="E8" s="95"/>
    </row>
    <row r="9" spans="2:17" ht="19.5" customHeight="1" thickBot="1" x14ac:dyDescent="0.4">
      <c r="B9" s="102" t="s">
        <v>22</v>
      </c>
      <c r="C9" s="102"/>
      <c r="D9" s="18"/>
      <c r="E9" s="95"/>
      <c r="F9" s="41"/>
      <c r="G9" s="41"/>
      <c r="H9" s="41"/>
      <c r="J9" s="72"/>
      <c r="K9" s="72"/>
    </row>
    <row r="10" spans="2:17" ht="15" thickBot="1" x14ac:dyDescent="0.4">
      <c r="F10" s="106" t="s">
        <v>73</v>
      </c>
      <c r="G10" s="107"/>
      <c r="H10" s="106" t="s">
        <v>74</v>
      </c>
      <c r="I10" s="107"/>
      <c r="J10" s="106" t="s">
        <v>75</v>
      </c>
      <c r="K10" s="107"/>
      <c r="Q10" s="3"/>
    </row>
    <row r="11" spans="2:17" s="40" customFormat="1" ht="48.65" customHeight="1" x14ac:dyDescent="0.35">
      <c r="F11" s="57" t="s">
        <v>76</v>
      </c>
      <c r="G11" s="58" t="s">
        <v>77</v>
      </c>
      <c r="H11" s="57" t="s">
        <v>76</v>
      </c>
      <c r="I11" s="58" t="s">
        <v>77</v>
      </c>
      <c r="J11" s="57" t="s">
        <v>76</v>
      </c>
      <c r="K11" s="58" t="s">
        <v>77</v>
      </c>
      <c r="L11" s="14" t="s">
        <v>45</v>
      </c>
      <c r="M11" s="14" t="s">
        <v>46</v>
      </c>
      <c r="N11" s="14" t="s">
        <v>47</v>
      </c>
      <c r="O11" s="14" t="s">
        <v>48</v>
      </c>
      <c r="P11" s="14" t="s">
        <v>49</v>
      </c>
    </row>
    <row r="12" spans="2:17" ht="15" customHeight="1" x14ac:dyDescent="0.35">
      <c r="B12" s="97" t="s">
        <v>12</v>
      </c>
      <c r="C12" s="97" t="s">
        <v>5</v>
      </c>
      <c r="D12" s="100" t="s">
        <v>24</v>
      </c>
      <c r="E12" s="108"/>
      <c r="F12" s="29"/>
      <c r="G12" s="30"/>
      <c r="H12" s="29"/>
      <c r="I12" s="46"/>
      <c r="J12" s="29"/>
      <c r="K12" s="9"/>
      <c r="L12" s="9"/>
      <c r="M12" s="9"/>
      <c r="N12" s="9"/>
      <c r="O12" s="9"/>
      <c r="P12" s="9"/>
    </row>
    <row r="13" spans="2:17" x14ac:dyDescent="0.35">
      <c r="B13" s="97"/>
      <c r="C13" s="97"/>
      <c r="D13" s="100" t="s">
        <v>72</v>
      </c>
      <c r="E13" s="108"/>
      <c r="F13" s="62"/>
      <c r="G13" s="63"/>
      <c r="H13" s="62"/>
      <c r="I13" s="64"/>
      <c r="J13" s="62"/>
      <c r="K13" s="65"/>
      <c r="L13" s="10"/>
      <c r="M13" s="10"/>
      <c r="N13" s="10"/>
      <c r="O13" s="10"/>
      <c r="P13" s="10"/>
    </row>
    <row r="14" spans="2:17" x14ac:dyDescent="0.35">
      <c r="B14" s="97"/>
      <c r="C14" s="97"/>
      <c r="D14" s="100" t="s">
        <v>10</v>
      </c>
      <c r="E14" s="108"/>
      <c r="F14" s="37">
        <f>F12*F13</f>
        <v>0</v>
      </c>
      <c r="G14" s="89">
        <f t="shared" ref="G14" si="0">G12*G13</f>
        <v>0</v>
      </c>
      <c r="H14" s="37">
        <f>H12*H13</f>
        <v>0</v>
      </c>
      <c r="I14" s="44">
        <f t="shared" ref="I14" si="1">I12*I13</f>
        <v>0</v>
      </c>
      <c r="J14" s="37">
        <f t="shared" ref="J14" si="2">J12*J13</f>
        <v>0</v>
      </c>
      <c r="K14" s="5">
        <f t="shared" ref="K14" si="3">K12*K13</f>
        <v>0</v>
      </c>
      <c r="L14" s="9">
        <f t="shared" ref="L14:O14" si="4">L12*L13</f>
        <v>0</v>
      </c>
      <c r="M14" s="9">
        <f t="shared" si="4"/>
        <v>0</v>
      </c>
      <c r="N14" s="9">
        <f t="shared" si="4"/>
        <v>0</v>
      </c>
      <c r="O14" s="9">
        <f t="shared" si="4"/>
        <v>0</v>
      </c>
      <c r="P14" s="9">
        <f>P12*P13</f>
        <v>0</v>
      </c>
    </row>
    <row r="15" spans="2:17" x14ac:dyDescent="0.35">
      <c r="B15" s="97"/>
      <c r="C15" s="97"/>
      <c r="D15" s="100" t="s">
        <v>0</v>
      </c>
      <c r="E15" s="108"/>
      <c r="F15" s="31"/>
      <c r="G15" s="32"/>
      <c r="H15" s="31"/>
      <c r="I15" s="45"/>
      <c r="J15" s="31"/>
      <c r="K15" s="10"/>
      <c r="L15" s="10"/>
      <c r="M15" s="10"/>
      <c r="N15" s="10"/>
      <c r="O15" s="10"/>
      <c r="P15" s="10"/>
    </row>
    <row r="16" spans="2:17" x14ac:dyDescent="0.35">
      <c r="B16" s="97"/>
      <c r="C16" s="97"/>
      <c r="D16" s="100" t="s">
        <v>44</v>
      </c>
      <c r="E16" s="108"/>
      <c r="F16" s="37">
        <f>(((F12-F14)/(1-F15))*F15)-F14</f>
        <v>0</v>
      </c>
      <c r="G16" s="89">
        <f t="shared" ref="G16" si="5">(((G12-G14)/(1-G15))*G15)-G14</f>
        <v>0</v>
      </c>
      <c r="H16" s="37">
        <f t="shared" ref="H16:O16" si="6">(((H12-H14)/(1-H15))*H15)-H14</f>
        <v>0</v>
      </c>
      <c r="I16" s="44">
        <f t="shared" si="6"/>
        <v>0</v>
      </c>
      <c r="J16" s="37">
        <f t="shared" ref="J16" si="7">(((J12-J14)/(1-J15))*J15)-J14</f>
        <v>0</v>
      </c>
      <c r="K16" s="5">
        <f t="shared" ref="K16" si="8">(((K12-K14)/(1-K15))*K15)-K14</f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  <c r="O16" s="9">
        <f t="shared" si="6"/>
        <v>0</v>
      </c>
      <c r="P16" s="9">
        <f>(((P12-P14)/(1-P15))*P15)-P14</f>
        <v>0</v>
      </c>
    </row>
    <row r="17" spans="2:16" x14ac:dyDescent="0.35">
      <c r="B17" s="97"/>
      <c r="C17" s="97"/>
      <c r="D17" s="112" t="s">
        <v>6</v>
      </c>
      <c r="E17" s="113"/>
      <c r="F17" s="33">
        <f>F12+F16</f>
        <v>0</v>
      </c>
      <c r="G17" s="34">
        <f t="shared" ref="G17" si="9">G12+G16</f>
        <v>0</v>
      </c>
      <c r="H17" s="33">
        <f>H12+H16</f>
        <v>0</v>
      </c>
      <c r="I17" s="47">
        <f t="shared" ref="I17" si="10">I12+I16</f>
        <v>0</v>
      </c>
      <c r="J17" s="33">
        <f t="shared" ref="J17" si="11">J12+J16</f>
        <v>0</v>
      </c>
      <c r="K17" s="12">
        <f t="shared" ref="K17" si="12">K12+K16</f>
        <v>0</v>
      </c>
      <c r="L17" s="12">
        <f t="shared" ref="L17:O17" si="13">L12+L16</f>
        <v>0</v>
      </c>
      <c r="M17" s="12">
        <f t="shared" si="13"/>
        <v>0</v>
      </c>
      <c r="N17" s="12">
        <f t="shared" si="13"/>
        <v>0</v>
      </c>
      <c r="O17" s="12">
        <f t="shared" si="13"/>
        <v>0</v>
      </c>
      <c r="P17" s="12">
        <f>P12+P16</f>
        <v>0</v>
      </c>
    </row>
    <row r="18" spans="2:16" x14ac:dyDescent="0.35">
      <c r="C18" s="6"/>
      <c r="F18" s="35"/>
      <c r="G18" s="38"/>
      <c r="H18" s="56"/>
      <c r="I18" s="44"/>
      <c r="J18" s="35"/>
      <c r="K18" s="3"/>
      <c r="L18" s="3"/>
      <c r="M18" s="3"/>
      <c r="N18" s="3"/>
      <c r="O18" s="3"/>
      <c r="P18" s="3"/>
    </row>
    <row r="19" spans="2:16" s="40" customFormat="1" x14ac:dyDescent="0.35">
      <c r="C19" s="6"/>
      <c r="E19" s="43" t="s">
        <v>11</v>
      </c>
      <c r="F19" s="36" t="str">
        <f>F11</f>
        <v>MATERIAL X</v>
      </c>
      <c r="G19" s="48" t="str">
        <f t="shared" ref="G19" si="14">G11</f>
        <v>MATERIAL Y</v>
      </c>
      <c r="H19" s="36" t="str">
        <f t="shared" ref="H19:O19" si="15">H11</f>
        <v>MATERIAL X</v>
      </c>
      <c r="I19" s="48" t="str">
        <f t="shared" si="15"/>
        <v>MATERIAL Y</v>
      </c>
      <c r="J19" s="36" t="str">
        <f t="shared" ref="J19" si="16">J11</f>
        <v>MATERIAL X</v>
      </c>
      <c r="K19" s="28" t="str">
        <f t="shared" ref="K19" si="17">K11</f>
        <v>MATERIAL Y</v>
      </c>
      <c r="L19" s="14" t="str">
        <f t="shared" si="15"/>
        <v>Material 16</v>
      </c>
      <c r="M19" s="14" t="str">
        <f t="shared" si="15"/>
        <v>Material 17</v>
      </c>
      <c r="N19" s="14" t="str">
        <f t="shared" si="15"/>
        <v>Material 18</v>
      </c>
      <c r="O19" s="14" t="str">
        <f t="shared" si="15"/>
        <v>Material 19</v>
      </c>
      <c r="P19" s="14" t="str">
        <f>P11</f>
        <v>Material 20</v>
      </c>
    </row>
    <row r="20" spans="2:16" x14ac:dyDescent="0.35">
      <c r="B20" s="97" t="s">
        <v>13</v>
      </c>
      <c r="C20" s="103" t="s">
        <v>59</v>
      </c>
      <c r="D20" s="80" t="s">
        <v>60</v>
      </c>
      <c r="E20" s="75"/>
      <c r="F20" s="76">
        <f t="shared" ref="F20:K20" si="18">F17</f>
        <v>0</v>
      </c>
      <c r="G20" s="76">
        <f t="shared" si="18"/>
        <v>0</v>
      </c>
      <c r="H20" s="76">
        <f t="shared" si="18"/>
        <v>0</v>
      </c>
      <c r="I20" s="76">
        <f t="shared" si="18"/>
        <v>0</v>
      </c>
      <c r="J20" s="76">
        <f t="shared" si="18"/>
        <v>0</v>
      </c>
      <c r="K20" s="76">
        <f t="shared" si="18"/>
        <v>0</v>
      </c>
      <c r="L20" s="22">
        <f t="shared" ref="L20:O20" si="19">L17</f>
        <v>0</v>
      </c>
      <c r="M20" s="22">
        <f t="shared" si="19"/>
        <v>0</v>
      </c>
      <c r="N20" s="22">
        <f t="shared" si="19"/>
        <v>0</v>
      </c>
      <c r="O20" s="22">
        <f t="shared" si="19"/>
        <v>0</v>
      </c>
      <c r="P20" s="22">
        <f>P17</f>
        <v>0</v>
      </c>
    </row>
    <row r="21" spans="2:16" x14ac:dyDescent="0.35">
      <c r="B21" s="97"/>
      <c r="C21" s="104"/>
      <c r="D21" s="4" t="s">
        <v>61</v>
      </c>
      <c r="E21" s="77"/>
      <c r="F21" s="76">
        <f>$E$21*(F20/(1-$E$28))</f>
        <v>0</v>
      </c>
      <c r="G21" s="76">
        <f t="shared" ref="G21:K21" si="20">$E$21*(G20/(1-$E$28))</f>
        <v>0</v>
      </c>
      <c r="H21" s="76">
        <f t="shared" si="20"/>
        <v>0</v>
      </c>
      <c r="I21" s="76">
        <f t="shared" si="20"/>
        <v>0</v>
      </c>
      <c r="J21" s="76">
        <f t="shared" si="20"/>
        <v>0</v>
      </c>
      <c r="K21" s="76">
        <f t="shared" si="20"/>
        <v>0</v>
      </c>
    </row>
    <row r="22" spans="2:16" x14ac:dyDescent="0.35">
      <c r="B22" s="97"/>
      <c r="C22" s="104"/>
      <c r="D22" s="4" t="s">
        <v>62</v>
      </c>
      <c r="E22" s="77"/>
      <c r="F22" s="76">
        <f>E22*F13</f>
        <v>0</v>
      </c>
      <c r="G22" s="76">
        <f t="shared" ref="G22:K22" si="21">F22*G13</f>
        <v>0</v>
      </c>
      <c r="H22" s="76">
        <f t="shared" si="21"/>
        <v>0</v>
      </c>
      <c r="I22" s="76">
        <f t="shared" si="21"/>
        <v>0</v>
      </c>
      <c r="J22" s="76">
        <f t="shared" si="21"/>
        <v>0</v>
      </c>
      <c r="K22" s="76">
        <f t="shared" si="21"/>
        <v>0</v>
      </c>
    </row>
    <row r="23" spans="2:16" x14ac:dyDescent="0.35">
      <c r="B23" s="97"/>
      <c r="C23" s="104"/>
      <c r="D23" s="4" t="s">
        <v>51</v>
      </c>
      <c r="E23" s="77"/>
      <c r="F23" s="76">
        <f t="shared" ref="F23:K23" ca="1" si="22">$E$23*F29</f>
        <v>0</v>
      </c>
      <c r="G23" s="76">
        <f t="shared" ca="1" si="22"/>
        <v>0</v>
      </c>
      <c r="H23" s="76">
        <f t="shared" ca="1" si="22"/>
        <v>0</v>
      </c>
      <c r="I23" s="76">
        <f t="shared" ca="1" si="22"/>
        <v>0</v>
      </c>
      <c r="J23" s="76">
        <f t="shared" ca="1" si="22"/>
        <v>0</v>
      </c>
      <c r="K23" s="76">
        <f t="shared" ca="1" si="22"/>
        <v>0</v>
      </c>
    </row>
    <row r="24" spans="2:16" x14ac:dyDescent="0.35">
      <c r="B24" s="97"/>
      <c r="C24" s="104"/>
      <c r="D24" s="4" t="s">
        <v>52</v>
      </c>
      <c r="E24" s="77"/>
      <c r="F24" s="76">
        <f>E24*F13</f>
        <v>0</v>
      </c>
      <c r="G24" s="76">
        <f t="shared" ref="G24:K24" si="23">F24*G13</f>
        <v>0</v>
      </c>
      <c r="H24" s="76">
        <f t="shared" si="23"/>
        <v>0</v>
      </c>
      <c r="I24" s="76">
        <f t="shared" si="23"/>
        <v>0</v>
      </c>
      <c r="J24" s="76">
        <f t="shared" si="23"/>
        <v>0</v>
      </c>
      <c r="K24" s="76">
        <f t="shared" si="23"/>
        <v>0</v>
      </c>
    </row>
    <row r="25" spans="2:16" x14ac:dyDescent="0.35">
      <c r="B25" s="97"/>
      <c r="C25" s="104"/>
      <c r="D25" s="4" t="s">
        <v>50</v>
      </c>
      <c r="E25" s="77"/>
      <c r="F25" s="76">
        <f ca="1">$E$25*F29</f>
        <v>0</v>
      </c>
      <c r="G25" s="76">
        <f ca="1">$E$25*G29</f>
        <v>0</v>
      </c>
      <c r="H25" s="76">
        <f ca="1">$E$25*H29</f>
        <v>0</v>
      </c>
      <c r="I25" s="76">
        <f t="shared" ref="I25" ca="1" si="24">$E$25*I29</f>
        <v>2.87444776119403</v>
      </c>
      <c r="J25" s="76">
        <f ca="1">$E$25*J29</f>
        <v>0</v>
      </c>
      <c r="K25" s="76">
        <f ca="1">$E$25*K29</f>
        <v>0</v>
      </c>
    </row>
    <row r="26" spans="2:16" x14ac:dyDescent="0.35">
      <c r="B26" s="97"/>
      <c r="C26" s="104"/>
      <c r="D26" s="4" t="s">
        <v>53</v>
      </c>
      <c r="E26" s="77"/>
      <c r="F26" s="76">
        <f>E26*F13</f>
        <v>0</v>
      </c>
      <c r="G26" s="76">
        <f t="shared" ref="G26:K26" si="25">F26*G13</f>
        <v>0</v>
      </c>
      <c r="H26" s="76">
        <f t="shared" si="25"/>
        <v>0</v>
      </c>
      <c r="I26" s="76">
        <f t="shared" si="25"/>
        <v>0</v>
      </c>
      <c r="J26" s="76">
        <f t="shared" si="25"/>
        <v>0</v>
      </c>
      <c r="K26" s="76">
        <f t="shared" si="25"/>
        <v>0</v>
      </c>
    </row>
    <row r="27" spans="2:16" x14ac:dyDescent="0.35">
      <c r="B27" s="97"/>
      <c r="C27" s="104"/>
      <c r="D27" s="4" t="s">
        <v>63</v>
      </c>
      <c r="E27" s="77"/>
      <c r="F27" s="76">
        <f>E27*F13</f>
        <v>0</v>
      </c>
      <c r="G27" s="76">
        <f t="shared" ref="G27:K27" si="26">F27*G13</f>
        <v>0</v>
      </c>
      <c r="H27" s="76">
        <f t="shared" si="26"/>
        <v>0</v>
      </c>
      <c r="I27" s="76">
        <f t="shared" si="26"/>
        <v>0</v>
      </c>
      <c r="J27" s="76">
        <f t="shared" si="26"/>
        <v>0</v>
      </c>
      <c r="K27" s="76">
        <f t="shared" si="26"/>
        <v>0</v>
      </c>
    </row>
    <row r="28" spans="2:16" x14ac:dyDescent="0.35">
      <c r="B28" s="97"/>
      <c r="C28" s="104"/>
      <c r="D28" s="4" t="s">
        <v>19</v>
      </c>
      <c r="E28" s="77">
        <f t="shared" ref="E28" si="27">SUM(E21:E27)</f>
        <v>0</v>
      </c>
      <c r="F28" s="76">
        <f t="shared" ref="F28:K28" ca="1" si="28">SUM(F21:F27)</f>
        <v>0</v>
      </c>
      <c r="G28" s="76">
        <f t="shared" ca="1" si="28"/>
        <v>0</v>
      </c>
      <c r="H28" s="76">
        <f t="shared" ca="1" si="28"/>
        <v>0</v>
      </c>
      <c r="I28" s="76">
        <f t="shared" ca="1" si="28"/>
        <v>0</v>
      </c>
      <c r="J28" s="76">
        <f t="shared" ca="1" si="28"/>
        <v>0</v>
      </c>
      <c r="K28" s="76">
        <f t="shared" ca="1" si="28"/>
        <v>0</v>
      </c>
    </row>
    <row r="29" spans="2:16" x14ac:dyDescent="0.35">
      <c r="B29" s="97"/>
      <c r="C29" s="105"/>
      <c r="D29" s="109" t="s">
        <v>27</v>
      </c>
      <c r="E29" s="109"/>
      <c r="F29" s="94">
        <f t="shared" ref="F29:K29" ca="1" si="29">F28+F20</f>
        <v>0</v>
      </c>
      <c r="G29" s="94">
        <f t="shared" ca="1" si="29"/>
        <v>0</v>
      </c>
      <c r="H29" s="94">
        <f t="shared" ca="1" si="29"/>
        <v>0</v>
      </c>
      <c r="I29" s="94">
        <f t="shared" ca="1" si="29"/>
        <v>0</v>
      </c>
      <c r="J29" s="94">
        <f t="shared" ca="1" si="29"/>
        <v>0</v>
      </c>
      <c r="K29" s="94">
        <f t="shared" ca="1" si="29"/>
        <v>0</v>
      </c>
    </row>
    <row r="30" spans="2:16" x14ac:dyDescent="0.35">
      <c r="B30"/>
      <c r="C30"/>
      <c r="D30" s="4" t="s">
        <v>29</v>
      </c>
      <c r="E30" s="90"/>
      <c r="F30" s="76">
        <f t="shared" ref="F30:K30" ca="1" si="30">(F29/(1-$E$30)) -F29</f>
        <v>0</v>
      </c>
      <c r="G30" s="76">
        <f t="shared" ca="1" si="30"/>
        <v>0</v>
      </c>
      <c r="H30" s="76">
        <f t="shared" ca="1" si="30"/>
        <v>0</v>
      </c>
      <c r="I30" s="76">
        <f t="shared" ca="1" si="30"/>
        <v>0</v>
      </c>
      <c r="J30" s="76">
        <f t="shared" ca="1" si="30"/>
        <v>0</v>
      </c>
      <c r="K30" s="76">
        <f t="shared" ca="1" si="30"/>
        <v>0</v>
      </c>
    </row>
    <row r="31" spans="2:16" x14ac:dyDescent="0.35">
      <c r="B31"/>
      <c r="C31"/>
      <c r="D31" s="110"/>
      <c r="E31" s="111"/>
      <c r="F31" s="91"/>
      <c r="G31" s="91"/>
      <c r="H31" s="91"/>
      <c r="I31" s="91"/>
      <c r="J31" s="91"/>
      <c r="K31" s="91"/>
    </row>
    <row r="34" spans="2:11" x14ac:dyDescent="0.35">
      <c r="B34" s="97" t="s">
        <v>14</v>
      </c>
      <c r="C34" s="114" t="s">
        <v>67</v>
      </c>
      <c r="D34" s="100" t="s">
        <v>68</v>
      </c>
      <c r="E34" s="101"/>
      <c r="F34" s="81">
        <f t="shared" ref="F34:K34" ca="1" si="31">F29</f>
        <v>0</v>
      </c>
      <c r="G34" s="81">
        <f t="shared" ca="1" si="31"/>
        <v>0</v>
      </c>
      <c r="H34" s="81">
        <f t="shared" ca="1" si="31"/>
        <v>0</v>
      </c>
      <c r="I34" s="81">
        <f t="shared" ca="1" si="31"/>
        <v>0</v>
      </c>
      <c r="J34" s="81">
        <f t="shared" ca="1" si="31"/>
        <v>0</v>
      </c>
      <c r="K34" s="81">
        <f t="shared" ca="1" si="31"/>
        <v>0</v>
      </c>
    </row>
    <row r="35" spans="2:11" ht="14.4" customHeight="1" x14ac:dyDescent="0.35">
      <c r="B35" s="97"/>
      <c r="C35" s="115"/>
      <c r="D35" s="117" t="s">
        <v>69</v>
      </c>
      <c r="E35" s="101"/>
      <c r="F35" s="92"/>
      <c r="G35" s="92"/>
      <c r="H35" s="92"/>
      <c r="I35" s="92"/>
      <c r="J35" s="92"/>
      <c r="K35" s="92"/>
    </row>
    <row r="36" spans="2:11" x14ac:dyDescent="0.35">
      <c r="B36" s="97"/>
      <c r="C36" s="115"/>
      <c r="D36" s="100" t="s">
        <v>64</v>
      </c>
      <c r="E36" s="101"/>
      <c r="F36" s="81">
        <f t="shared" ref="F36:K36" ca="1" si="32">F34*F35</f>
        <v>0</v>
      </c>
      <c r="G36" s="81">
        <f t="shared" ca="1" si="32"/>
        <v>0</v>
      </c>
      <c r="H36" s="81">
        <f t="shared" ca="1" si="32"/>
        <v>0</v>
      </c>
      <c r="I36" s="81">
        <f t="shared" ca="1" si="32"/>
        <v>0</v>
      </c>
      <c r="J36" s="81">
        <f t="shared" ca="1" si="32"/>
        <v>0</v>
      </c>
      <c r="K36" s="81">
        <f t="shared" ca="1" si="32"/>
        <v>0</v>
      </c>
    </row>
    <row r="37" spans="2:11" x14ac:dyDescent="0.35">
      <c r="B37" s="97"/>
      <c r="C37" s="115"/>
      <c r="D37" s="100" t="s">
        <v>70</v>
      </c>
      <c r="E37" s="101"/>
      <c r="F37" s="93"/>
      <c r="G37" s="93"/>
      <c r="H37" s="93"/>
      <c r="I37" s="93"/>
      <c r="J37" s="93"/>
      <c r="K37" s="93"/>
    </row>
    <row r="38" spans="2:11" x14ac:dyDescent="0.35">
      <c r="B38" s="97"/>
      <c r="C38" s="115"/>
      <c r="D38" s="73" t="s">
        <v>65</v>
      </c>
      <c r="E38" s="74"/>
      <c r="F38" s="81">
        <f t="shared" ref="F38:K38" ca="1" si="33">F37*F34</f>
        <v>0</v>
      </c>
      <c r="G38" s="81">
        <f t="shared" ca="1" si="33"/>
        <v>0</v>
      </c>
      <c r="H38" s="81">
        <f t="shared" ca="1" si="33"/>
        <v>0</v>
      </c>
      <c r="I38" s="81">
        <f t="shared" ca="1" si="33"/>
        <v>0</v>
      </c>
      <c r="J38" s="81">
        <f t="shared" ca="1" si="33"/>
        <v>0</v>
      </c>
      <c r="K38" s="81">
        <f t="shared" ca="1" si="33"/>
        <v>0</v>
      </c>
    </row>
    <row r="39" spans="2:11" x14ac:dyDescent="0.35">
      <c r="B39" s="97"/>
      <c r="C39" s="115"/>
      <c r="D39" s="100" t="s">
        <v>66</v>
      </c>
      <c r="E39" s="101"/>
      <c r="F39" s="81">
        <f t="shared" ref="F39:K39" ca="1" si="34">F38-F36</f>
        <v>0</v>
      </c>
      <c r="G39" s="81">
        <f t="shared" ca="1" si="34"/>
        <v>0</v>
      </c>
      <c r="H39" s="81">
        <f t="shared" ca="1" si="34"/>
        <v>0</v>
      </c>
      <c r="I39" s="81">
        <f t="shared" ca="1" si="34"/>
        <v>0</v>
      </c>
      <c r="J39" s="81">
        <f t="shared" ca="1" si="34"/>
        <v>0</v>
      </c>
      <c r="K39" s="81">
        <f t="shared" ca="1" si="34"/>
        <v>0</v>
      </c>
    </row>
    <row r="40" spans="2:11" x14ac:dyDescent="0.35">
      <c r="B40" s="97"/>
      <c r="C40" s="116"/>
      <c r="D40" s="110" t="s">
        <v>71</v>
      </c>
      <c r="E40" s="111"/>
      <c r="F40" s="82">
        <f t="shared" ref="F40:K40" ca="1" si="35">F34+F39</f>
        <v>0</v>
      </c>
      <c r="G40" s="82">
        <f t="shared" ca="1" si="35"/>
        <v>0</v>
      </c>
      <c r="H40" s="82">
        <f t="shared" ca="1" si="35"/>
        <v>0</v>
      </c>
      <c r="I40" s="82">
        <f t="shared" ca="1" si="35"/>
        <v>0</v>
      </c>
      <c r="J40" s="82">
        <f t="shared" ca="1" si="35"/>
        <v>0</v>
      </c>
      <c r="K40" s="82">
        <f t="shared" ca="1" si="35"/>
        <v>0</v>
      </c>
    </row>
    <row r="43" spans="2:11" x14ac:dyDescent="0.35">
      <c r="D43" s="86" t="s">
        <v>78</v>
      </c>
    </row>
    <row r="44" spans="2:11" x14ac:dyDescent="0.35">
      <c r="D44" s="86" t="s">
        <v>79</v>
      </c>
    </row>
  </sheetData>
  <mergeCells count="25">
    <mergeCell ref="B34:B40"/>
    <mergeCell ref="C34:C40"/>
    <mergeCell ref="D34:E34"/>
    <mergeCell ref="D35:E35"/>
    <mergeCell ref="D36:E36"/>
    <mergeCell ref="D37:E37"/>
    <mergeCell ref="D39:E39"/>
    <mergeCell ref="D40:E40"/>
    <mergeCell ref="D31:E31"/>
    <mergeCell ref="J10:K10"/>
    <mergeCell ref="D14:E14"/>
    <mergeCell ref="D15:E15"/>
    <mergeCell ref="D17:E17"/>
    <mergeCell ref="D16:E16"/>
    <mergeCell ref="F10:G10"/>
    <mergeCell ref="D12:E12"/>
    <mergeCell ref="D13:E13"/>
    <mergeCell ref="H10:I10"/>
    <mergeCell ref="D29:E29"/>
    <mergeCell ref="B8:C8"/>
    <mergeCell ref="B9:C9"/>
    <mergeCell ref="B12:B17"/>
    <mergeCell ref="C12:C17"/>
    <mergeCell ref="B20:B29"/>
    <mergeCell ref="C20:C29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H44"/>
  <sheetViews>
    <sheetView topLeftCell="D1" zoomScale="80" zoomScaleNormal="80" workbookViewId="0">
      <selection activeCell="F14" sqref="F14"/>
    </sheetView>
  </sheetViews>
  <sheetFormatPr defaultColWidth="0" defaultRowHeight="14.5" x14ac:dyDescent="0.35"/>
  <cols>
    <col min="1" max="3" width="9.08984375" style="1" customWidth="1"/>
    <col min="4" max="4" width="46.36328125" style="1" bestFit="1" customWidth="1"/>
    <col min="5" max="5" width="21.6328125" style="1" customWidth="1"/>
    <col min="6" max="8" width="31.08984375" style="1" customWidth="1"/>
    <col min="9" max="9" width="33.90625" style="1" customWidth="1"/>
    <col min="10" max="10" width="31.54296875" style="1" customWidth="1"/>
    <col min="11" max="11" width="30.54296875" style="1" customWidth="1"/>
    <col min="12" max="16" width="11" style="1" hidden="1" customWidth="1"/>
    <col min="17" max="17" width="11.90625" style="1" bestFit="1" customWidth="1"/>
    <col min="18" max="23" width="9.08984375" style="1" customWidth="1"/>
    <col min="24" max="36" width="0" style="1" hidden="1" customWidth="1"/>
    <col min="37" max="41" width="11" style="1" hidden="1" customWidth="1"/>
    <col min="42" max="50" width="0" style="1" hidden="1" customWidth="1"/>
    <col min="51" max="51" width="11" style="1" hidden="1" customWidth="1"/>
    <col min="52" max="60" width="0" style="1" hidden="1" customWidth="1"/>
    <col min="61" max="16384" width="9.08984375" style="1" hidden="1"/>
  </cols>
  <sheetData>
    <row r="2" spans="2:17" x14ac:dyDescent="0.35">
      <c r="B2" s="2" t="s">
        <v>20</v>
      </c>
      <c r="F2" s="11"/>
      <c r="G2" s="4" t="s">
        <v>7</v>
      </c>
    </row>
    <row r="3" spans="2:17" x14ac:dyDescent="0.35">
      <c r="B3" s="2"/>
    </row>
    <row r="4" spans="2:17" x14ac:dyDescent="0.35">
      <c r="B4" s="2" t="s">
        <v>54</v>
      </c>
    </row>
    <row r="5" spans="2:17" ht="19.5" customHeight="1" x14ac:dyDescent="0.35">
      <c r="B5" s="2" t="s">
        <v>55</v>
      </c>
    </row>
    <row r="6" spans="2:17" ht="19.5" customHeight="1" x14ac:dyDescent="0.35">
      <c r="B6" s="2" t="s">
        <v>56</v>
      </c>
    </row>
    <row r="7" spans="2:17" ht="19.5" customHeight="1" x14ac:dyDescent="0.35">
      <c r="B7" s="2"/>
    </row>
    <row r="8" spans="2:17" ht="19.5" customHeight="1" x14ac:dyDescent="0.35">
      <c r="B8" s="102" t="s">
        <v>21</v>
      </c>
      <c r="C8" s="102"/>
      <c r="D8" s="17"/>
      <c r="E8" s="95"/>
    </row>
    <row r="9" spans="2:17" ht="19.5" customHeight="1" thickBot="1" x14ac:dyDescent="0.4">
      <c r="B9" s="102" t="s">
        <v>22</v>
      </c>
      <c r="C9" s="102"/>
      <c r="D9" s="18"/>
      <c r="E9" s="95"/>
      <c r="F9" s="41"/>
      <c r="G9" s="41"/>
      <c r="H9" s="41"/>
      <c r="J9" s="72"/>
      <c r="K9" s="72"/>
    </row>
    <row r="10" spans="2:17" ht="15" thickBot="1" x14ac:dyDescent="0.4">
      <c r="E10" s="95"/>
      <c r="F10" s="106" t="s">
        <v>73</v>
      </c>
      <c r="G10" s="107"/>
      <c r="H10" s="106" t="s">
        <v>74</v>
      </c>
      <c r="I10" s="107"/>
      <c r="J10" s="106" t="s">
        <v>75</v>
      </c>
      <c r="K10" s="107"/>
      <c r="Q10" s="3"/>
    </row>
    <row r="11" spans="2:17" s="40" customFormat="1" ht="48.65" customHeight="1" x14ac:dyDescent="0.35">
      <c r="F11" s="57" t="s">
        <v>76</v>
      </c>
      <c r="G11" s="58" t="s">
        <v>77</v>
      </c>
      <c r="H11" s="57" t="s">
        <v>76</v>
      </c>
      <c r="I11" s="58" t="s">
        <v>77</v>
      </c>
      <c r="J11" s="57" t="s">
        <v>76</v>
      </c>
      <c r="K11" s="58" t="s">
        <v>77</v>
      </c>
      <c r="L11" s="14" t="s">
        <v>45</v>
      </c>
      <c r="M11" s="14" t="s">
        <v>46</v>
      </c>
      <c r="N11" s="14" t="s">
        <v>47</v>
      </c>
      <c r="O11" s="14" t="s">
        <v>48</v>
      </c>
      <c r="P11" s="14" t="s">
        <v>49</v>
      </c>
    </row>
    <row r="12" spans="2:17" ht="15" customHeight="1" x14ac:dyDescent="0.35">
      <c r="B12" s="97" t="s">
        <v>12</v>
      </c>
      <c r="C12" s="97" t="s">
        <v>5</v>
      </c>
      <c r="D12" s="100" t="s">
        <v>24</v>
      </c>
      <c r="E12" s="108"/>
      <c r="F12" s="29"/>
      <c r="G12" s="30"/>
      <c r="H12" s="29"/>
      <c r="I12" s="46"/>
      <c r="J12" s="29"/>
      <c r="K12" s="9"/>
      <c r="L12" s="9"/>
      <c r="M12" s="9"/>
      <c r="N12" s="9"/>
      <c r="O12" s="9"/>
      <c r="P12" s="9"/>
    </row>
    <row r="13" spans="2:17" x14ac:dyDescent="0.35">
      <c r="B13" s="97"/>
      <c r="C13" s="97"/>
      <c r="D13" s="100" t="s">
        <v>72</v>
      </c>
      <c r="E13" s="108"/>
      <c r="F13" s="62"/>
      <c r="G13" s="63"/>
      <c r="H13" s="62"/>
      <c r="I13" s="64"/>
      <c r="J13" s="62"/>
      <c r="K13" s="65"/>
      <c r="L13" s="10"/>
      <c r="M13" s="10"/>
      <c r="N13" s="10"/>
      <c r="O13" s="10"/>
      <c r="P13" s="10"/>
    </row>
    <row r="14" spans="2:17" x14ac:dyDescent="0.35">
      <c r="B14" s="97"/>
      <c r="C14" s="97"/>
      <c r="D14" s="100" t="s">
        <v>10</v>
      </c>
      <c r="E14" s="108"/>
      <c r="F14" s="37">
        <f>F12*F13</f>
        <v>0</v>
      </c>
      <c r="G14" s="89">
        <f t="shared" ref="G14" si="0">G12*G13</f>
        <v>0</v>
      </c>
      <c r="H14" s="37">
        <f>H12*H13</f>
        <v>0</v>
      </c>
      <c r="I14" s="44">
        <f t="shared" ref="I14:O14" si="1">I12*I13</f>
        <v>0</v>
      </c>
      <c r="J14" s="37">
        <f t="shared" si="1"/>
        <v>0</v>
      </c>
      <c r="K14" s="5">
        <f t="shared" si="1"/>
        <v>0</v>
      </c>
      <c r="L14" s="9">
        <f t="shared" si="1"/>
        <v>0</v>
      </c>
      <c r="M14" s="9">
        <f t="shared" si="1"/>
        <v>0</v>
      </c>
      <c r="N14" s="9">
        <f t="shared" si="1"/>
        <v>0</v>
      </c>
      <c r="O14" s="9">
        <f t="shared" si="1"/>
        <v>0</v>
      </c>
      <c r="P14" s="9">
        <f>P12*P13</f>
        <v>0</v>
      </c>
    </row>
    <row r="15" spans="2:17" x14ac:dyDescent="0.35">
      <c r="B15" s="97"/>
      <c r="C15" s="97"/>
      <c r="D15" s="100" t="s">
        <v>0</v>
      </c>
      <c r="E15" s="108"/>
      <c r="F15" s="31"/>
      <c r="G15" s="32"/>
      <c r="H15" s="31"/>
      <c r="I15" s="45"/>
      <c r="J15" s="31"/>
      <c r="K15" s="10"/>
      <c r="L15" s="10"/>
      <c r="M15" s="10"/>
      <c r="N15" s="10"/>
      <c r="O15" s="10"/>
      <c r="P15" s="10"/>
    </row>
    <row r="16" spans="2:17" x14ac:dyDescent="0.35">
      <c r="B16" s="97"/>
      <c r="C16" s="97"/>
      <c r="D16" s="100" t="s">
        <v>44</v>
      </c>
      <c r="E16" s="108"/>
      <c r="F16" s="37">
        <f>(((F12-F14)/(1-F15))*F15)-F14</f>
        <v>0</v>
      </c>
      <c r="G16" s="89">
        <f t="shared" ref="G16:O16" si="2">(((G12-G14)/(1-G15))*G15)-G14</f>
        <v>0</v>
      </c>
      <c r="H16" s="37">
        <f t="shared" si="2"/>
        <v>0</v>
      </c>
      <c r="I16" s="44">
        <f t="shared" si="2"/>
        <v>0</v>
      </c>
      <c r="J16" s="37">
        <f t="shared" si="2"/>
        <v>0</v>
      </c>
      <c r="K16" s="5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>(((P12-P14)/(1-P15))*P15)-P14</f>
        <v>0</v>
      </c>
    </row>
    <row r="17" spans="2:16" x14ac:dyDescent="0.35">
      <c r="B17" s="97"/>
      <c r="C17" s="97"/>
      <c r="D17" s="112" t="s">
        <v>6</v>
      </c>
      <c r="E17" s="113"/>
      <c r="F17" s="33">
        <f>F12+F16</f>
        <v>0</v>
      </c>
      <c r="G17" s="34">
        <f t="shared" ref="G17" si="3">G12+G16</f>
        <v>0</v>
      </c>
      <c r="H17" s="33">
        <f>H12+H16</f>
        <v>0</v>
      </c>
      <c r="I17" s="47">
        <f t="shared" ref="I17:O17" si="4">I12+I16</f>
        <v>0</v>
      </c>
      <c r="J17" s="33">
        <f t="shared" si="4"/>
        <v>0</v>
      </c>
      <c r="K17" s="12">
        <f t="shared" si="4"/>
        <v>0</v>
      </c>
      <c r="L17" s="12">
        <f t="shared" si="4"/>
        <v>0</v>
      </c>
      <c r="M17" s="12">
        <f t="shared" si="4"/>
        <v>0</v>
      </c>
      <c r="N17" s="12">
        <f t="shared" si="4"/>
        <v>0</v>
      </c>
      <c r="O17" s="12">
        <f t="shared" si="4"/>
        <v>0</v>
      </c>
      <c r="P17" s="12">
        <f>P12+P16</f>
        <v>0</v>
      </c>
    </row>
    <row r="18" spans="2:16" x14ac:dyDescent="0.35">
      <c r="C18" s="6"/>
      <c r="F18" s="35"/>
      <c r="G18" s="38"/>
      <c r="H18" s="56"/>
      <c r="I18" s="44"/>
      <c r="J18" s="35"/>
      <c r="K18" s="3"/>
      <c r="L18" s="3"/>
      <c r="M18" s="3"/>
      <c r="N18" s="3"/>
      <c r="O18" s="3"/>
      <c r="P18" s="3"/>
    </row>
    <row r="19" spans="2:16" s="40" customFormat="1" x14ac:dyDescent="0.35">
      <c r="C19" s="6"/>
      <c r="E19" s="43" t="s">
        <v>11</v>
      </c>
      <c r="F19" s="36" t="str">
        <f>F11</f>
        <v>MATERIAL X</v>
      </c>
      <c r="G19" s="48" t="str">
        <f t="shared" ref="G19:O19" si="5">G11</f>
        <v>MATERIAL Y</v>
      </c>
      <c r="H19" s="36" t="str">
        <f t="shared" si="5"/>
        <v>MATERIAL X</v>
      </c>
      <c r="I19" s="48" t="str">
        <f t="shared" si="5"/>
        <v>MATERIAL Y</v>
      </c>
      <c r="J19" s="36" t="str">
        <f t="shared" si="5"/>
        <v>MATERIAL X</v>
      </c>
      <c r="K19" s="28" t="str">
        <f t="shared" si="5"/>
        <v>MATERIAL Y</v>
      </c>
      <c r="L19" s="14" t="str">
        <f t="shared" si="5"/>
        <v>Material 16</v>
      </c>
      <c r="M19" s="14" t="str">
        <f t="shared" si="5"/>
        <v>Material 17</v>
      </c>
      <c r="N19" s="14" t="str">
        <f t="shared" si="5"/>
        <v>Material 18</v>
      </c>
      <c r="O19" s="14" t="str">
        <f t="shared" si="5"/>
        <v>Material 19</v>
      </c>
      <c r="P19" s="14" t="str">
        <f>P11</f>
        <v>Material 20</v>
      </c>
    </row>
    <row r="20" spans="2:16" x14ac:dyDescent="0.35">
      <c r="B20" s="97" t="s">
        <v>13</v>
      </c>
      <c r="C20" s="103" t="s">
        <v>59</v>
      </c>
      <c r="D20" s="80" t="s">
        <v>60</v>
      </c>
      <c r="E20" s="75"/>
      <c r="F20" s="76">
        <f t="shared" ref="F20:O20" si="6">F17</f>
        <v>0</v>
      </c>
      <c r="G20" s="76">
        <f t="shared" si="6"/>
        <v>0</v>
      </c>
      <c r="H20" s="76">
        <f t="shared" si="6"/>
        <v>0</v>
      </c>
      <c r="I20" s="76">
        <f t="shared" si="6"/>
        <v>0</v>
      </c>
      <c r="J20" s="76">
        <f t="shared" si="6"/>
        <v>0</v>
      </c>
      <c r="K20" s="76">
        <f t="shared" si="6"/>
        <v>0</v>
      </c>
      <c r="L20" s="22">
        <f t="shared" si="6"/>
        <v>0</v>
      </c>
      <c r="M20" s="22">
        <f t="shared" si="6"/>
        <v>0</v>
      </c>
      <c r="N20" s="22">
        <f t="shared" si="6"/>
        <v>0</v>
      </c>
      <c r="O20" s="22">
        <f t="shared" si="6"/>
        <v>0</v>
      </c>
      <c r="P20" s="22">
        <f>P17</f>
        <v>0</v>
      </c>
    </row>
    <row r="21" spans="2:16" x14ac:dyDescent="0.35">
      <c r="B21" s="97"/>
      <c r="C21" s="104"/>
      <c r="D21" s="4" t="s">
        <v>61</v>
      </c>
      <c r="E21" s="77"/>
      <c r="F21" s="76">
        <f>$E$21*(F20/(1-$E$28))</f>
        <v>0</v>
      </c>
      <c r="G21" s="76">
        <f t="shared" ref="G21:K21" si="7">$E$21*(G20/(1-$E$28))</f>
        <v>0</v>
      </c>
      <c r="H21" s="76">
        <f t="shared" si="7"/>
        <v>0</v>
      </c>
      <c r="I21" s="76">
        <f t="shared" si="7"/>
        <v>0</v>
      </c>
      <c r="J21" s="76">
        <f t="shared" si="7"/>
        <v>0</v>
      </c>
      <c r="K21" s="76">
        <f t="shared" si="7"/>
        <v>0</v>
      </c>
    </row>
    <row r="22" spans="2:16" x14ac:dyDescent="0.35">
      <c r="B22" s="97"/>
      <c r="C22" s="104"/>
      <c r="D22" s="4" t="s">
        <v>62</v>
      </c>
      <c r="E22" s="77"/>
      <c r="F22" s="76">
        <f>E22*F13</f>
        <v>0</v>
      </c>
      <c r="G22" s="76">
        <f t="shared" ref="G22:K22" si="8">F22*G13</f>
        <v>0</v>
      </c>
      <c r="H22" s="76">
        <f t="shared" si="8"/>
        <v>0</v>
      </c>
      <c r="I22" s="76">
        <f t="shared" si="8"/>
        <v>0</v>
      </c>
      <c r="J22" s="76">
        <f t="shared" si="8"/>
        <v>0</v>
      </c>
      <c r="K22" s="76">
        <f t="shared" si="8"/>
        <v>0</v>
      </c>
    </row>
    <row r="23" spans="2:16" x14ac:dyDescent="0.35">
      <c r="B23" s="97"/>
      <c r="C23" s="104"/>
      <c r="D23" s="4" t="s">
        <v>51</v>
      </c>
      <c r="E23" s="77"/>
      <c r="F23" s="76">
        <f t="shared" ref="F23:K23" ca="1" si="9">$E$23*F29</f>
        <v>0</v>
      </c>
      <c r="G23" s="76">
        <f t="shared" ca="1" si="9"/>
        <v>0</v>
      </c>
      <c r="H23" s="76">
        <f t="shared" ca="1" si="9"/>
        <v>0</v>
      </c>
      <c r="I23" s="76">
        <f t="shared" ca="1" si="9"/>
        <v>0</v>
      </c>
      <c r="J23" s="76">
        <f t="shared" ca="1" si="9"/>
        <v>0</v>
      </c>
      <c r="K23" s="76">
        <f t="shared" ca="1" si="9"/>
        <v>0</v>
      </c>
    </row>
    <row r="24" spans="2:16" x14ac:dyDescent="0.35">
      <c r="B24" s="97"/>
      <c r="C24" s="104"/>
      <c r="D24" s="4" t="s">
        <v>52</v>
      </c>
      <c r="E24" s="77"/>
      <c r="F24" s="76">
        <f>E24*F13</f>
        <v>0</v>
      </c>
      <c r="G24" s="76">
        <f t="shared" ref="G24:K24" si="10">F24*G13</f>
        <v>0</v>
      </c>
      <c r="H24" s="76">
        <f t="shared" si="10"/>
        <v>0</v>
      </c>
      <c r="I24" s="76">
        <f t="shared" si="10"/>
        <v>0</v>
      </c>
      <c r="J24" s="76">
        <f t="shared" si="10"/>
        <v>0</v>
      </c>
      <c r="K24" s="76">
        <f t="shared" si="10"/>
        <v>0</v>
      </c>
    </row>
    <row r="25" spans="2:16" x14ac:dyDescent="0.35">
      <c r="B25" s="97"/>
      <c r="C25" s="104"/>
      <c r="D25" s="4" t="s">
        <v>50</v>
      </c>
      <c r="E25" s="77"/>
      <c r="F25" s="76">
        <f ca="1">$E$25*F29</f>
        <v>0</v>
      </c>
      <c r="G25" s="76">
        <f ca="1">$E$25*G29</f>
        <v>0</v>
      </c>
      <c r="H25" s="76">
        <f ca="1">$E$25*H29</f>
        <v>0</v>
      </c>
      <c r="I25" s="76">
        <f t="shared" ref="I25" ca="1" si="11">$E$25*I29</f>
        <v>2.87444776119403</v>
      </c>
      <c r="J25" s="76">
        <f ca="1">$E$25*J29</f>
        <v>0</v>
      </c>
      <c r="K25" s="76">
        <f ca="1">$E$25*K29</f>
        <v>0</v>
      </c>
    </row>
    <row r="26" spans="2:16" x14ac:dyDescent="0.35">
      <c r="B26" s="97"/>
      <c r="C26" s="104"/>
      <c r="D26" s="4" t="s">
        <v>53</v>
      </c>
      <c r="E26" s="77"/>
      <c r="F26" s="76">
        <f>E26*F13</f>
        <v>0</v>
      </c>
      <c r="G26" s="76">
        <f t="shared" ref="G26:K26" si="12">F26*G13</f>
        <v>0</v>
      </c>
      <c r="H26" s="76">
        <f t="shared" si="12"/>
        <v>0</v>
      </c>
      <c r="I26" s="76">
        <f t="shared" si="12"/>
        <v>0</v>
      </c>
      <c r="J26" s="76">
        <f t="shared" si="12"/>
        <v>0</v>
      </c>
      <c r="K26" s="76">
        <f t="shared" si="12"/>
        <v>0</v>
      </c>
    </row>
    <row r="27" spans="2:16" x14ac:dyDescent="0.35">
      <c r="B27" s="97"/>
      <c r="C27" s="104"/>
      <c r="D27" s="4" t="s">
        <v>63</v>
      </c>
      <c r="E27" s="77"/>
      <c r="F27" s="76">
        <f>E27*F13</f>
        <v>0</v>
      </c>
      <c r="G27" s="76">
        <f t="shared" ref="G27:K27" si="13">F27*G13</f>
        <v>0</v>
      </c>
      <c r="H27" s="76">
        <f t="shared" si="13"/>
        <v>0</v>
      </c>
      <c r="I27" s="76">
        <f t="shared" si="13"/>
        <v>0</v>
      </c>
      <c r="J27" s="76">
        <f t="shared" si="13"/>
        <v>0</v>
      </c>
      <c r="K27" s="76">
        <f t="shared" si="13"/>
        <v>0</v>
      </c>
    </row>
    <row r="28" spans="2:16" x14ac:dyDescent="0.35">
      <c r="B28" s="97"/>
      <c r="C28" s="104"/>
      <c r="D28" s="4" t="s">
        <v>19</v>
      </c>
      <c r="E28" s="77">
        <f t="shared" ref="E28" si="14">SUM(E21:E27)</f>
        <v>0</v>
      </c>
      <c r="F28" s="76">
        <f t="shared" ref="F28:K28" ca="1" si="15">SUM(F21:F27)</f>
        <v>0</v>
      </c>
      <c r="G28" s="76">
        <f t="shared" ca="1" si="15"/>
        <v>0</v>
      </c>
      <c r="H28" s="76">
        <f t="shared" ca="1" si="15"/>
        <v>0</v>
      </c>
      <c r="I28" s="76">
        <f t="shared" ca="1" si="15"/>
        <v>0</v>
      </c>
      <c r="J28" s="76">
        <f t="shared" ca="1" si="15"/>
        <v>0</v>
      </c>
      <c r="K28" s="76">
        <f t="shared" ca="1" si="15"/>
        <v>0</v>
      </c>
    </row>
    <row r="29" spans="2:16" x14ac:dyDescent="0.35">
      <c r="B29" s="97"/>
      <c r="C29" s="105"/>
      <c r="D29" s="109" t="s">
        <v>27</v>
      </c>
      <c r="E29" s="109"/>
      <c r="F29" s="94">
        <f t="shared" ref="F29:K29" ca="1" si="16">F28+F20</f>
        <v>0</v>
      </c>
      <c r="G29" s="94">
        <f t="shared" ca="1" si="16"/>
        <v>0</v>
      </c>
      <c r="H29" s="94">
        <f t="shared" ca="1" si="16"/>
        <v>0</v>
      </c>
      <c r="I29" s="94">
        <f t="shared" ca="1" si="16"/>
        <v>0</v>
      </c>
      <c r="J29" s="94">
        <f t="shared" ca="1" si="16"/>
        <v>0</v>
      </c>
      <c r="K29" s="94">
        <f t="shared" ca="1" si="16"/>
        <v>0</v>
      </c>
    </row>
    <row r="30" spans="2:16" x14ac:dyDescent="0.35">
      <c r="B30"/>
      <c r="C30"/>
      <c r="D30" s="4" t="s">
        <v>29</v>
      </c>
      <c r="E30" s="90"/>
      <c r="F30" s="76">
        <f t="shared" ref="F30:K30" ca="1" si="17">(F29/(1-$E$30)) -F29</f>
        <v>0</v>
      </c>
      <c r="G30" s="76">
        <f t="shared" ca="1" si="17"/>
        <v>0</v>
      </c>
      <c r="H30" s="76">
        <f t="shared" ca="1" si="17"/>
        <v>0</v>
      </c>
      <c r="I30" s="76">
        <f t="shared" ca="1" si="17"/>
        <v>0</v>
      </c>
      <c r="J30" s="76">
        <f t="shared" ca="1" si="17"/>
        <v>0</v>
      </c>
      <c r="K30" s="76">
        <f t="shared" ca="1" si="17"/>
        <v>0</v>
      </c>
    </row>
    <row r="31" spans="2:16" x14ac:dyDescent="0.35">
      <c r="B31"/>
      <c r="C31"/>
      <c r="D31" s="110"/>
      <c r="E31" s="111"/>
      <c r="F31" s="91"/>
      <c r="G31" s="91"/>
      <c r="H31" s="91"/>
      <c r="I31" s="91"/>
      <c r="J31" s="91"/>
      <c r="K31" s="91"/>
    </row>
    <row r="34" spans="2:11" x14ac:dyDescent="0.35">
      <c r="B34" s="97" t="s">
        <v>14</v>
      </c>
      <c r="C34" s="114" t="s">
        <v>67</v>
      </c>
      <c r="D34" s="100" t="s">
        <v>68</v>
      </c>
      <c r="E34" s="101"/>
      <c r="F34" s="81">
        <f t="shared" ref="F34:K34" ca="1" si="18">F29</f>
        <v>0</v>
      </c>
      <c r="G34" s="81">
        <f t="shared" ca="1" si="18"/>
        <v>0</v>
      </c>
      <c r="H34" s="81">
        <f t="shared" ca="1" si="18"/>
        <v>0</v>
      </c>
      <c r="I34" s="81">
        <f t="shared" ca="1" si="18"/>
        <v>0</v>
      </c>
      <c r="J34" s="81">
        <f t="shared" ca="1" si="18"/>
        <v>0</v>
      </c>
      <c r="K34" s="81">
        <f t="shared" ca="1" si="18"/>
        <v>0</v>
      </c>
    </row>
    <row r="35" spans="2:11" ht="14.4" customHeight="1" x14ac:dyDescent="0.35">
      <c r="B35" s="97"/>
      <c r="C35" s="115"/>
      <c r="D35" s="117" t="s">
        <v>69</v>
      </c>
      <c r="E35" s="101"/>
      <c r="F35" s="92"/>
      <c r="G35" s="92"/>
      <c r="H35" s="92"/>
      <c r="I35" s="92"/>
      <c r="J35" s="92"/>
      <c r="K35" s="92"/>
    </row>
    <row r="36" spans="2:11" x14ac:dyDescent="0.35">
      <c r="B36" s="97"/>
      <c r="C36" s="115"/>
      <c r="D36" s="100" t="s">
        <v>64</v>
      </c>
      <c r="E36" s="101"/>
      <c r="F36" s="81">
        <f t="shared" ref="F36:K36" ca="1" si="19">F34*F35</f>
        <v>0</v>
      </c>
      <c r="G36" s="81">
        <f t="shared" ca="1" si="19"/>
        <v>0</v>
      </c>
      <c r="H36" s="81">
        <f t="shared" ca="1" si="19"/>
        <v>0</v>
      </c>
      <c r="I36" s="81">
        <f t="shared" ca="1" si="19"/>
        <v>0</v>
      </c>
      <c r="J36" s="81">
        <f t="shared" ca="1" si="19"/>
        <v>0</v>
      </c>
      <c r="K36" s="81">
        <f t="shared" ca="1" si="19"/>
        <v>0</v>
      </c>
    </row>
    <row r="37" spans="2:11" x14ac:dyDescent="0.35">
      <c r="B37" s="97"/>
      <c r="C37" s="115"/>
      <c r="D37" s="100" t="s">
        <v>70</v>
      </c>
      <c r="E37" s="101"/>
      <c r="F37" s="93"/>
      <c r="G37" s="93"/>
      <c r="H37" s="93"/>
      <c r="I37" s="93"/>
      <c r="J37" s="93"/>
      <c r="K37" s="93"/>
    </row>
    <row r="38" spans="2:11" x14ac:dyDescent="0.35">
      <c r="B38" s="97"/>
      <c r="C38" s="115"/>
      <c r="D38" s="78" t="s">
        <v>65</v>
      </c>
      <c r="E38" s="79"/>
      <c r="F38" s="81">
        <f t="shared" ref="F38:K38" ca="1" si="20">F37*F34</f>
        <v>0</v>
      </c>
      <c r="G38" s="81">
        <f t="shared" ca="1" si="20"/>
        <v>0</v>
      </c>
      <c r="H38" s="81">
        <f t="shared" ca="1" si="20"/>
        <v>0</v>
      </c>
      <c r="I38" s="81">
        <f t="shared" ca="1" si="20"/>
        <v>0</v>
      </c>
      <c r="J38" s="81">
        <f t="shared" ca="1" si="20"/>
        <v>0</v>
      </c>
      <c r="K38" s="81">
        <f t="shared" ca="1" si="20"/>
        <v>0</v>
      </c>
    </row>
    <row r="39" spans="2:11" x14ac:dyDescent="0.35">
      <c r="B39" s="97"/>
      <c r="C39" s="115"/>
      <c r="D39" s="100" t="s">
        <v>66</v>
      </c>
      <c r="E39" s="101"/>
      <c r="F39" s="81">
        <f t="shared" ref="F39:K39" ca="1" si="21">F38-F36</f>
        <v>0</v>
      </c>
      <c r="G39" s="81">
        <f t="shared" ca="1" si="21"/>
        <v>0</v>
      </c>
      <c r="H39" s="81">
        <f t="shared" ca="1" si="21"/>
        <v>0</v>
      </c>
      <c r="I39" s="81">
        <f t="shared" ca="1" si="21"/>
        <v>0</v>
      </c>
      <c r="J39" s="81">
        <f t="shared" ca="1" si="21"/>
        <v>0</v>
      </c>
      <c r="K39" s="81">
        <f t="shared" ca="1" si="21"/>
        <v>0</v>
      </c>
    </row>
    <row r="40" spans="2:11" x14ac:dyDescent="0.35">
      <c r="B40" s="97"/>
      <c r="C40" s="116"/>
      <c r="D40" s="110" t="s">
        <v>71</v>
      </c>
      <c r="E40" s="111"/>
      <c r="F40" s="82">
        <f t="shared" ref="F40:K40" ca="1" si="22">F34+F39</f>
        <v>0</v>
      </c>
      <c r="G40" s="82">
        <f t="shared" ca="1" si="22"/>
        <v>0</v>
      </c>
      <c r="H40" s="82">
        <f t="shared" ca="1" si="22"/>
        <v>0</v>
      </c>
      <c r="I40" s="82">
        <f t="shared" ca="1" si="22"/>
        <v>0</v>
      </c>
      <c r="J40" s="82">
        <f t="shared" ca="1" si="22"/>
        <v>0</v>
      </c>
      <c r="K40" s="82">
        <f t="shared" ca="1" si="22"/>
        <v>0</v>
      </c>
    </row>
    <row r="43" spans="2:11" x14ac:dyDescent="0.35">
      <c r="D43" s="86" t="s">
        <v>78</v>
      </c>
    </row>
    <row r="44" spans="2:11" x14ac:dyDescent="0.35">
      <c r="D44" s="86" t="s">
        <v>79</v>
      </c>
    </row>
  </sheetData>
  <mergeCells count="25">
    <mergeCell ref="B8:C8"/>
    <mergeCell ref="B9:C9"/>
    <mergeCell ref="F10:G10"/>
    <mergeCell ref="H10:I10"/>
    <mergeCell ref="J10:K10"/>
    <mergeCell ref="D15:E15"/>
    <mergeCell ref="D16:E16"/>
    <mergeCell ref="D17:E17"/>
    <mergeCell ref="B20:B29"/>
    <mergeCell ref="C20:C29"/>
    <mergeCell ref="D29:E29"/>
    <mergeCell ref="B12:B17"/>
    <mergeCell ref="C12:C17"/>
    <mergeCell ref="D12:E12"/>
    <mergeCell ref="D13:E13"/>
    <mergeCell ref="D14:E14"/>
    <mergeCell ref="D31:E31"/>
    <mergeCell ref="B34:B40"/>
    <mergeCell ref="C34:C40"/>
    <mergeCell ref="D34:E34"/>
    <mergeCell ref="D35:E35"/>
    <mergeCell ref="D36:E36"/>
    <mergeCell ref="D37:E37"/>
    <mergeCell ref="D39:E39"/>
    <mergeCell ref="D40:E4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0"/>
  <sheetViews>
    <sheetView zoomScaleNormal="100" workbookViewId="0">
      <selection activeCell="H26" sqref="H26"/>
    </sheetView>
  </sheetViews>
  <sheetFormatPr defaultColWidth="9.08984375" defaultRowHeight="14.5" x14ac:dyDescent="0.35"/>
  <cols>
    <col min="1" max="1" width="5.90625" style="1" customWidth="1"/>
    <col min="2" max="2" width="15.54296875" style="1" customWidth="1"/>
    <col min="3" max="3" width="37.453125" style="1" customWidth="1"/>
    <col min="4" max="4" width="20" style="1" customWidth="1"/>
    <col min="5" max="5" width="21.54296875" style="1" customWidth="1"/>
    <col min="6" max="6" width="17" style="1" customWidth="1"/>
    <col min="7" max="7" width="17" style="51" customWidth="1"/>
    <col min="8" max="9" width="12.453125" style="1" bestFit="1" customWidth="1"/>
    <col min="10" max="16384" width="9.08984375" style="1"/>
  </cols>
  <sheetData>
    <row r="2" spans="2:7" x14ac:dyDescent="0.35">
      <c r="B2" s="2" t="s">
        <v>38</v>
      </c>
      <c r="E2" s="11"/>
      <c r="F2" s="4" t="s">
        <v>7</v>
      </c>
    </row>
    <row r="3" spans="2:7" x14ac:dyDescent="0.35">
      <c r="B3" s="2"/>
    </row>
    <row r="4" spans="2:7" x14ac:dyDescent="0.35">
      <c r="B4" s="2" t="s">
        <v>34</v>
      </c>
      <c r="C4" s="1" t="s">
        <v>4</v>
      </c>
    </row>
    <row r="5" spans="2:7" x14ac:dyDescent="0.35">
      <c r="E5" s="24"/>
      <c r="F5" s="24"/>
      <c r="G5" s="52"/>
    </row>
    <row r="6" spans="2:7" ht="29" x14ac:dyDescent="0.35">
      <c r="E6" s="14" t="s">
        <v>33</v>
      </c>
      <c r="F6" s="14" t="s">
        <v>74</v>
      </c>
      <c r="G6" s="14" t="s">
        <v>75</v>
      </c>
    </row>
    <row r="7" spans="2:7" ht="15" customHeight="1" x14ac:dyDescent="0.35">
      <c r="B7" s="97" t="s">
        <v>40</v>
      </c>
      <c r="C7" s="100" t="s">
        <v>39</v>
      </c>
      <c r="D7" s="101"/>
      <c r="E7" s="9"/>
      <c r="F7" s="19">
        <f>'Memorial de Cálculo - Serviço'!D8</f>
        <v>0</v>
      </c>
      <c r="G7" s="59"/>
    </row>
    <row r="8" spans="2:7" x14ac:dyDescent="0.35">
      <c r="B8" s="97"/>
      <c r="C8" s="100" t="s">
        <v>37</v>
      </c>
      <c r="D8" s="101"/>
      <c r="E8" s="20"/>
      <c r="F8" s="87">
        <f ca="1">(F7/(1-15%-'Memorial de Cálculo - Serviço'!$C$14))*'Memorial de Cálculo - Serviço'!$C$14</f>
        <v>0</v>
      </c>
      <c r="G8" s="88">
        <f ca="1">(G7/(1-15%-'Memorial de Cálculo - Serviço'!$C$14))*'Memorial de Cálculo - Serviço'!$C$14</f>
        <v>0</v>
      </c>
    </row>
    <row r="9" spans="2:7" x14ac:dyDescent="0.35">
      <c r="B9" s="97"/>
      <c r="C9" s="98" t="s">
        <v>31</v>
      </c>
      <c r="D9" s="99"/>
      <c r="E9" s="12">
        <f>E7</f>
        <v>0</v>
      </c>
      <c r="F9" s="39">
        <f ca="1">SUM(F7:F8)</f>
        <v>0</v>
      </c>
      <c r="G9" s="60">
        <f ca="1">SUM(G7:G8)</f>
        <v>0</v>
      </c>
    </row>
    <row r="10" spans="2:7" x14ac:dyDescent="0.35">
      <c r="B10" s="6"/>
      <c r="C10" s="15"/>
      <c r="D10" s="15"/>
      <c r="E10" s="16"/>
      <c r="F10" s="16"/>
      <c r="G10" s="53"/>
    </row>
    <row r="11" spans="2:7" x14ac:dyDescent="0.35">
      <c r="G11" s="54"/>
    </row>
    <row r="12" spans="2:7" x14ac:dyDescent="0.35">
      <c r="B12" s="2" t="s">
        <v>35</v>
      </c>
      <c r="C12" s="1" t="s">
        <v>2</v>
      </c>
    </row>
    <row r="13" spans="2:7" x14ac:dyDescent="0.35">
      <c r="E13" s="27"/>
      <c r="F13" s="24"/>
      <c r="G13" s="52"/>
    </row>
    <row r="14" spans="2:7" ht="29" x14ac:dyDescent="0.35">
      <c r="E14" s="14" t="s">
        <v>33</v>
      </c>
      <c r="F14" s="14" t="s">
        <v>74</v>
      </c>
      <c r="G14" s="14" t="s">
        <v>75</v>
      </c>
    </row>
    <row r="15" spans="2:7" ht="15" customHeight="1" x14ac:dyDescent="0.35">
      <c r="B15" s="97" t="s">
        <v>40</v>
      </c>
      <c r="C15" s="100" t="s">
        <v>39</v>
      </c>
      <c r="D15" s="101"/>
      <c r="E15" s="9"/>
      <c r="F15" s="59"/>
      <c r="G15" s="59"/>
    </row>
    <row r="16" spans="2:7" x14ac:dyDescent="0.35">
      <c r="B16" s="97"/>
      <c r="C16" s="100" t="s">
        <v>37</v>
      </c>
      <c r="D16" s="101"/>
      <c r="E16" s="20"/>
      <c r="F16" s="88">
        <f ca="1">(F15/(1-15%-'Memorial de Cálculo - Serviço'!$C$14))*'Memorial de Cálculo - Serviço'!$C$14</f>
        <v>0</v>
      </c>
      <c r="G16" s="88">
        <f ca="1">(G15/(1-15%-'Memorial de Cálculo - Serviço'!$C$14))*'Memorial de Cálculo - Serviço'!$C$14</f>
        <v>0</v>
      </c>
    </row>
    <row r="17" spans="1:16" x14ac:dyDescent="0.35">
      <c r="B17" s="97"/>
      <c r="C17" s="98" t="s">
        <v>31</v>
      </c>
      <c r="D17" s="99"/>
      <c r="E17" s="12">
        <f>E15</f>
        <v>0</v>
      </c>
      <c r="F17" s="60">
        <f ca="1">SUM(F15:F16)</f>
        <v>0</v>
      </c>
      <c r="G17" s="60">
        <f ca="1">SUM(G15:G16)</f>
        <v>0</v>
      </c>
      <c r="J17" s="3"/>
    </row>
    <row r="18" spans="1:16" x14ac:dyDescent="0.35">
      <c r="B18" s="6"/>
      <c r="C18" s="15"/>
      <c r="D18" s="15"/>
      <c r="E18" s="16"/>
      <c r="F18" s="55"/>
      <c r="G18" s="55"/>
      <c r="H18"/>
      <c r="I18"/>
      <c r="J18"/>
      <c r="K18"/>
      <c r="L18"/>
      <c r="M18"/>
      <c r="N18"/>
      <c r="O18"/>
      <c r="P18"/>
    </row>
    <row r="19" spans="1:16" x14ac:dyDescent="0.35">
      <c r="F19" s="51"/>
      <c r="G19" s="54"/>
    </row>
    <row r="20" spans="1:16" x14ac:dyDescent="0.35">
      <c r="B20" s="2" t="s">
        <v>36</v>
      </c>
      <c r="C20" s="1" t="s">
        <v>3</v>
      </c>
      <c r="F20" s="51"/>
    </row>
    <row r="21" spans="1:16" x14ac:dyDescent="0.35">
      <c r="E21" s="27"/>
      <c r="F21" s="52"/>
      <c r="G21" s="52"/>
    </row>
    <row r="22" spans="1:16" ht="29" x14ac:dyDescent="0.35">
      <c r="E22" s="14" t="s">
        <v>33</v>
      </c>
      <c r="F22" s="14" t="s">
        <v>74</v>
      </c>
      <c r="G22" s="14" t="s">
        <v>75</v>
      </c>
    </row>
    <row r="23" spans="1:16" ht="15" customHeight="1" x14ac:dyDescent="0.35">
      <c r="B23" s="97" t="s">
        <v>40</v>
      </c>
      <c r="C23" s="100" t="s">
        <v>39</v>
      </c>
      <c r="D23" s="101"/>
      <c r="E23" s="9"/>
      <c r="F23" s="59"/>
      <c r="G23" s="59"/>
    </row>
    <row r="24" spans="1:16" x14ac:dyDescent="0.35">
      <c r="B24" s="97"/>
      <c r="C24" s="100" t="s">
        <v>37</v>
      </c>
      <c r="D24" s="101"/>
      <c r="E24" s="20"/>
      <c r="F24" s="88">
        <f ca="1">(F23/(1-15%-'Memorial de Cálculo - Serviço'!$C$14))*'Memorial de Cálculo - Serviço'!$C$14</f>
        <v>0</v>
      </c>
      <c r="G24" s="88">
        <f ca="1">(G23/(1-15%-'Memorial de Cálculo - Serviço'!$C$14))*'Memorial de Cálculo - Serviço'!$C$14</f>
        <v>0</v>
      </c>
    </row>
    <row r="25" spans="1:16" x14ac:dyDescent="0.35">
      <c r="B25" s="97"/>
      <c r="C25" s="98" t="s">
        <v>31</v>
      </c>
      <c r="D25" s="99"/>
      <c r="E25" s="12">
        <f>E23</f>
        <v>0</v>
      </c>
      <c r="F25" s="60">
        <f ca="1">SUM(F23:F24)</f>
        <v>0</v>
      </c>
      <c r="G25" s="60">
        <f ca="1">SUM(G23:G24)</f>
        <v>0</v>
      </c>
    </row>
    <row r="26" spans="1:16" x14ac:dyDescent="0.35">
      <c r="A26" s="15"/>
      <c r="B26" s="15"/>
      <c r="C26" s="15"/>
      <c r="D26" s="15"/>
      <c r="E26" s="16"/>
      <c r="F26" s="51"/>
    </row>
    <row r="27" spans="1:16" x14ac:dyDescent="0.35">
      <c r="A27" s="15"/>
      <c r="B27" s="15"/>
      <c r="C27" s="15"/>
      <c r="D27" s="15"/>
      <c r="E27" s="16"/>
      <c r="F27" s="16"/>
      <c r="G27" s="53"/>
    </row>
    <row r="29" spans="1:16" x14ac:dyDescent="0.35">
      <c r="B29" s="96" t="s">
        <v>41</v>
      </c>
      <c r="C29" s="96"/>
      <c r="D29" s="96"/>
      <c r="E29" s="96"/>
      <c r="F29" s="96"/>
      <c r="G29" s="96"/>
    </row>
    <row r="30" spans="1:16" x14ac:dyDescent="0.35">
      <c r="B30" s="96"/>
      <c r="C30" s="96"/>
      <c r="D30" s="96"/>
      <c r="E30" s="96"/>
      <c r="F30" s="96"/>
      <c r="G30" s="96"/>
    </row>
  </sheetData>
  <mergeCells count="13">
    <mergeCell ref="B29:G30"/>
    <mergeCell ref="C15:D15"/>
    <mergeCell ref="C16:D16"/>
    <mergeCell ref="C17:D17"/>
    <mergeCell ref="B7:B9"/>
    <mergeCell ref="C7:D7"/>
    <mergeCell ref="C8:D8"/>
    <mergeCell ref="C9:D9"/>
    <mergeCell ref="B15:B17"/>
    <mergeCell ref="B23:B25"/>
    <mergeCell ref="C23:D23"/>
    <mergeCell ref="C24:D24"/>
    <mergeCell ref="C25:D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4"/>
  <sheetViews>
    <sheetView workbookViewId="0">
      <selection activeCell="H19" sqref="H19"/>
    </sheetView>
  </sheetViews>
  <sheetFormatPr defaultColWidth="9.08984375" defaultRowHeight="14.5" x14ac:dyDescent="0.35"/>
  <cols>
    <col min="1" max="1" width="5.90625" style="1" customWidth="1"/>
    <col min="2" max="2" width="28.36328125" style="1" customWidth="1"/>
    <col min="3" max="3" width="10.36328125" style="1" customWidth="1"/>
    <col min="4" max="4" width="16.453125" style="1" customWidth="1"/>
    <col min="5" max="5" width="15.6328125" style="1" customWidth="1"/>
    <col min="6" max="6" width="14.08984375" style="1" customWidth="1"/>
    <col min="7" max="7" width="17" style="1" bestFit="1" customWidth="1"/>
    <col min="8" max="8" width="9.08984375" style="1"/>
    <col min="9" max="10" width="13" style="1" bestFit="1" customWidth="1"/>
    <col min="11" max="11" width="13.90625" style="1" bestFit="1" customWidth="1"/>
    <col min="12" max="12" width="12.36328125" style="1" bestFit="1" customWidth="1"/>
    <col min="13" max="16384" width="9.08984375" style="1"/>
  </cols>
  <sheetData>
    <row r="2" spans="2:13" x14ac:dyDescent="0.35">
      <c r="B2" s="2" t="s">
        <v>23</v>
      </c>
      <c r="F2" s="11"/>
      <c r="G2" s="4" t="s">
        <v>7</v>
      </c>
    </row>
    <row r="3" spans="2:13" x14ac:dyDescent="0.35">
      <c r="B3" s="2"/>
    </row>
    <row r="4" spans="2:13" x14ac:dyDescent="0.35">
      <c r="B4" s="15" t="s">
        <v>21</v>
      </c>
      <c r="C4" s="17"/>
      <c r="D4" s="17"/>
      <c r="E4" s="17"/>
      <c r="F4" s="17"/>
    </row>
    <row r="5" spans="2:13" ht="21.75" customHeight="1" x14ac:dyDescent="0.35">
      <c r="B5" s="15" t="s">
        <v>22</v>
      </c>
      <c r="C5" s="18"/>
      <c r="D5" s="18"/>
      <c r="E5" s="18"/>
      <c r="F5" s="17"/>
    </row>
    <row r="7" spans="2:13" ht="24" x14ac:dyDescent="0.35">
      <c r="C7" s="49" t="s">
        <v>11</v>
      </c>
      <c r="D7" s="14" t="s">
        <v>4</v>
      </c>
      <c r="E7" s="14" t="s">
        <v>2</v>
      </c>
      <c r="F7" s="14" t="s">
        <v>3</v>
      </c>
    </row>
    <row r="8" spans="2:13" x14ac:dyDescent="0.35">
      <c r="B8" s="118" t="s">
        <v>8</v>
      </c>
      <c r="C8" s="118"/>
      <c r="D8" s="9"/>
      <c r="E8" s="9"/>
      <c r="F8" s="9"/>
    </row>
    <row r="9" spans="2:13" x14ac:dyDescent="0.35">
      <c r="B9" s="4" t="s">
        <v>26</v>
      </c>
      <c r="C9" s="7"/>
      <c r="D9" s="5">
        <f ca="1">D15*$C$9</f>
        <v>0</v>
      </c>
      <c r="E9" s="5">
        <f ca="1">E15*$C$9</f>
        <v>0</v>
      </c>
      <c r="F9" s="5">
        <f ca="1">F15*$C$9</f>
        <v>0</v>
      </c>
      <c r="M9" s="23"/>
    </row>
    <row r="10" spans="2:13" x14ac:dyDescent="0.35">
      <c r="B10" s="4" t="s">
        <v>57</v>
      </c>
      <c r="C10" s="8"/>
      <c r="D10" s="5">
        <f ca="1">C10*$D$15</f>
        <v>0</v>
      </c>
      <c r="E10" s="5">
        <f ca="1">C10*$E$15</f>
        <v>0</v>
      </c>
      <c r="F10" s="5">
        <f ca="1">$C$10*F15</f>
        <v>0</v>
      </c>
      <c r="M10" s="23"/>
    </row>
    <row r="11" spans="2:13" x14ac:dyDescent="0.35">
      <c r="B11" s="4" t="s">
        <v>51</v>
      </c>
      <c r="C11" s="8"/>
      <c r="D11" s="5">
        <f ca="1">C11*$D$15</f>
        <v>0</v>
      </c>
      <c r="E11" s="5">
        <f ca="1">C11*$E$15</f>
        <v>0</v>
      </c>
      <c r="F11" s="5">
        <f ca="1">$C$11*F15</f>
        <v>0</v>
      </c>
    </row>
    <row r="12" spans="2:13" x14ac:dyDescent="0.35">
      <c r="B12" s="4" t="s">
        <v>50</v>
      </c>
      <c r="C12" s="8"/>
      <c r="D12" s="5">
        <f ca="1">C12*$D$15</f>
        <v>0</v>
      </c>
      <c r="E12" s="5">
        <f ca="1">C12*$E$15</f>
        <v>0</v>
      </c>
      <c r="F12" s="5">
        <f ca="1">$C$12*F15</f>
        <v>0</v>
      </c>
    </row>
    <row r="13" spans="2:13" x14ac:dyDescent="0.35">
      <c r="B13" s="4" t="s">
        <v>28</v>
      </c>
      <c r="C13" s="7"/>
      <c r="D13" s="5">
        <f ca="1">C13*$D$15</f>
        <v>0</v>
      </c>
      <c r="E13" s="5">
        <f ca="1">C13*$E$15</f>
        <v>0</v>
      </c>
      <c r="F13" s="5">
        <f ca="1">$C$13*F15</f>
        <v>0</v>
      </c>
    </row>
    <row r="14" spans="2:13" x14ac:dyDescent="0.35">
      <c r="B14" s="4" t="s">
        <v>19</v>
      </c>
      <c r="C14" s="85">
        <f ca="1">D14/D15</f>
        <v>0</v>
      </c>
      <c r="D14" s="5">
        <f ca="1">SUM(D10:D13)</f>
        <v>0</v>
      </c>
      <c r="E14" s="5">
        <f ca="1">SUM(E10:E13)</f>
        <v>0</v>
      </c>
      <c r="F14" s="5">
        <f ca="1">SUM(F10:F13)</f>
        <v>0</v>
      </c>
    </row>
    <row r="15" spans="2:13" x14ac:dyDescent="0.35">
      <c r="B15" s="109" t="s">
        <v>9</v>
      </c>
      <c r="C15" s="109"/>
      <c r="D15" s="13">
        <f ca="1">ROUND(D8+D9+D14,2)</f>
        <v>0</v>
      </c>
      <c r="E15" s="13">
        <f ca="1">ROUND(E8+E9+E14,2)</f>
        <v>0</v>
      </c>
      <c r="F15" s="13">
        <f ca="1">ROUND(F8+F9+F14,2)</f>
        <v>0</v>
      </c>
    </row>
    <row r="18" spans="2:7" x14ac:dyDescent="0.35">
      <c r="B18" s="120" t="s">
        <v>30</v>
      </c>
      <c r="C18" s="120"/>
      <c r="D18" s="120"/>
      <c r="E18" s="120"/>
      <c r="F18" s="120"/>
      <c r="G18" s="120"/>
    </row>
    <row r="19" spans="2:7" x14ac:dyDescent="0.35">
      <c r="B19" s="119"/>
      <c r="C19" s="120"/>
      <c r="D19" s="120"/>
      <c r="E19" s="120"/>
      <c r="F19" s="120"/>
    </row>
    <row r="20" spans="2:7" x14ac:dyDescent="0.35">
      <c r="E20" s="3"/>
    </row>
    <row r="24" spans="2:7" x14ac:dyDescent="0.35">
      <c r="F24" s="3"/>
    </row>
  </sheetData>
  <mergeCells count="4">
    <mergeCell ref="B8:C8"/>
    <mergeCell ref="B15:C15"/>
    <mergeCell ref="B19:F19"/>
    <mergeCell ref="B18:G1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2AE68C2EBC3445934962BCC45C8FE8" ma:contentTypeVersion="13" ma:contentTypeDescription="Crie um novo documento." ma:contentTypeScope="" ma:versionID="66787c46f1b1e8f7ce181f5617029516">
  <xsd:schema xmlns:xsd="http://www.w3.org/2001/XMLSchema" xmlns:xs="http://www.w3.org/2001/XMLSchema" xmlns:p="http://schemas.microsoft.com/office/2006/metadata/properties" xmlns:ns2="cf364efc-f005-4fa0-8235-fca168374b80" xmlns:ns3="81d03aad-c342-40ad-82fd-78933e365374" targetNamespace="http://schemas.microsoft.com/office/2006/metadata/properties" ma:root="true" ma:fieldsID="23516dea2168cc5eeecff02b5cfead73" ns2:_="" ns3:_="">
    <xsd:import namespace="cf364efc-f005-4fa0-8235-fca168374b80"/>
    <xsd:import namespace="81d03aad-c342-40ad-82fd-78933e365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64efc-f005-4fa0-8235-fca168374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03aad-c342-40ad-82fd-78933e3653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87e8f-84e0-4a90-a0b7-e86262155034}" ma:internalName="TaxCatchAll" ma:showField="CatchAllData" ma:web="81d03aad-c342-40ad-82fd-78933e365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364efc-f005-4fa0-8235-fca168374b80">
      <Terms xmlns="http://schemas.microsoft.com/office/infopath/2007/PartnerControls"/>
    </lcf76f155ced4ddcb4097134ff3c332f>
    <TaxCatchAll xmlns="81d03aad-c342-40ad-82fd-78933e365374" xsi:nil="true"/>
  </documentManagement>
</p:properties>
</file>

<file path=customXml/itemProps1.xml><?xml version="1.0" encoding="utf-8"?>
<ds:datastoreItem xmlns:ds="http://schemas.openxmlformats.org/officeDocument/2006/customXml" ds:itemID="{33375C05-337A-4B72-BF17-0D3B286A6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2687B3-4B6E-4649-8CDC-EAFF25041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64efc-f005-4fa0-8235-fca168374b80"/>
    <ds:schemaRef ds:uri="81d03aad-c342-40ad-82fd-78933e365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66498D-C0F9-4AF5-B2D7-F97EF34326F0}">
  <ds:schemaRefs>
    <ds:schemaRef ds:uri="http://schemas.microsoft.com/office/2006/documentManagement/types"/>
    <ds:schemaRef ds:uri="http://schemas.microsoft.com/office/2006/metadata/properties"/>
    <ds:schemaRef ds:uri="81d03aad-c342-40ad-82fd-78933e365374"/>
    <ds:schemaRef ds:uri="http://schemas.openxmlformats.org/package/2006/metadata/core-properties"/>
    <ds:schemaRef ds:uri="cf364efc-f005-4fa0-8235-fca168374b80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Mapa de Preços de Material</vt:lpstr>
      <vt:lpstr>Memorial de Cálculo - Materiais</vt:lpstr>
      <vt:lpstr>Memorial Materiais Perdedores</vt:lpstr>
      <vt:lpstr>Mapa de Preços de Serviço</vt:lpstr>
      <vt:lpstr>Memorial de Cálculo - Serviço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Dias Souza Santos</dc:creator>
  <cp:lastModifiedBy>GABRIEL LOPES DE ALCANTARA</cp:lastModifiedBy>
  <dcterms:created xsi:type="dcterms:W3CDTF">2020-07-17T14:24:08Z</dcterms:created>
  <dcterms:modified xsi:type="dcterms:W3CDTF">2024-09-24T16:59:20Z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2021-09-24T13:10:12Z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0ebd2b15-cdd5-4d33-8255-830d24f9f4d5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0x010100052AE68C2EBC3445934962BCC45C8FE8</vt:lpwstr>
  </property>
  <property fmtid="{D5CDD505-2E9C-101B-9397-08002B2CF9AE}" pid="10" name="MediaServiceImageTags">
    <vt:lpwstr/>
  </property>
</Properties>
</file>