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925369\Desktop\CCONenergia\CCO - 2024 atualizada\pam\"/>
    </mc:Choice>
  </mc:AlternateContent>
  <xr:revisionPtr revIDLastSave="0" documentId="8_{AA3974EA-12C7-4A26-A67F-93DB6F9C2763}" xr6:coauthVersionLast="47" xr6:coauthVersionMax="47" xr10:uidLastSave="{00000000-0000-0000-0000-000000000000}"/>
  <workbookProtection workbookAlgorithmName="SHA-512" workbookHashValue="Rz05qEna8OywIz8TKGVUYFj3V5KuAtfg7izONm+0a2un0sHcntp3bvwusemLOcyBnJK+z1mtCJMWKrEFoEhSqg==" workbookSaltValue="cSAGBaj3d89bv70CQ2+lIw==" workbookSpinCount="100000" lockStructure="1"/>
  <bookViews>
    <workbookView xWindow="-120" yWindow="-120" windowWidth="29040" windowHeight="15840" firstSheet="1" activeTab="1" xr2:uid="{AB295E12-2058-4F16-8E02-C0FCEE043CEF}"/>
  </bookViews>
  <sheets>
    <sheet name="Instruções" sheetId="1" r:id="rId1"/>
    <sheet name="Cronograma" sheetId="2" r:id="rId2"/>
  </sheets>
  <definedNames>
    <definedName name="_xlnm._FilterDatabase" localSheetId="1" hidden="1">Cronograma!$A$9:$O$90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" l="1"/>
  <c r="O29" i="2"/>
  <c r="O30" i="2"/>
  <c r="O31" i="2"/>
  <c r="O32" i="2"/>
  <c r="O33" i="2"/>
  <c r="O34" i="2"/>
  <c r="E8" i="2"/>
  <c r="E92" i="2"/>
  <c r="O74" i="2" l="1"/>
  <c r="O80" i="2" s="1"/>
  <c r="O75" i="2"/>
  <c r="O76" i="2"/>
  <c r="O77" i="2"/>
  <c r="O78" i="2"/>
  <c r="O79" i="2"/>
  <c r="O73" i="2"/>
  <c r="O65" i="2"/>
  <c r="O71" i="2" s="1"/>
  <c r="O66" i="2"/>
  <c r="O67" i="2"/>
  <c r="O68" i="2"/>
  <c r="O69" i="2"/>
  <c r="O70" i="2"/>
  <c r="O64" i="2"/>
  <c r="O35" i="2"/>
  <c r="D102" i="2"/>
  <c r="E102" i="2"/>
  <c r="F102" i="2"/>
  <c r="G102" i="2"/>
  <c r="H102" i="2"/>
  <c r="I102" i="2"/>
  <c r="J102" i="2"/>
  <c r="K102" i="2"/>
  <c r="L102" i="2"/>
  <c r="M102" i="2"/>
  <c r="N102" i="2"/>
  <c r="D87" i="2"/>
  <c r="E87" i="2"/>
  <c r="F87" i="2"/>
  <c r="G87" i="2"/>
  <c r="H87" i="2"/>
  <c r="I87" i="2"/>
  <c r="J87" i="2"/>
  <c r="K87" i="2"/>
  <c r="L87" i="2"/>
  <c r="M87" i="2"/>
  <c r="N87" i="2"/>
  <c r="D80" i="2"/>
  <c r="E80" i="2"/>
  <c r="F80" i="2"/>
  <c r="G80" i="2"/>
  <c r="H80" i="2"/>
  <c r="I80" i="2"/>
  <c r="J80" i="2"/>
  <c r="K80" i="2"/>
  <c r="L80" i="2"/>
  <c r="M80" i="2"/>
  <c r="N80" i="2"/>
  <c r="D71" i="2"/>
  <c r="E71" i="2"/>
  <c r="F71" i="2"/>
  <c r="G71" i="2"/>
  <c r="H71" i="2"/>
  <c r="I71" i="2"/>
  <c r="J71" i="2"/>
  <c r="K71" i="2"/>
  <c r="L71" i="2"/>
  <c r="M71" i="2"/>
  <c r="N71" i="2"/>
  <c r="D62" i="2"/>
  <c r="E62" i="2"/>
  <c r="F62" i="2"/>
  <c r="G62" i="2"/>
  <c r="H62" i="2"/>
  <c r="I62" i="2"/>
  <c r="J62" i="2"/>
  <c r="K62" i="2"/>
  <c r="L62" i="2"/>
  <c r="M62" i="2"/>
  <c r="N62" i="2"/>
  <c r="D55" i="2"/>
  <c r="E55" i="2"/>
  <c r="F55" i="2"/>
  <c r="G55" i="2"/>
  <c r="H55" i="2"/>
  <c r="I55" i="2"/>
  <c r="J55" i="2"/>
  <c r="K55" i="2"/>
  <c r="L55" i="2"/>
  <c r="M55" i="2"/>
  <c r="N55" i="2"/>
  <c r="O55" i="2"/>
  <c r="D51" i="2"/>
  <c r="E51" i="2"/>
  <c r="F51" i="2"/>
  <c r="G51" i="2"/>
  <c r="H51" i="2"/>
  <c r="I51" i="2"/>
  <c r="J51" i="2"/>
  <c r="K51" i="2"/>
  <c r="L51" i="2"/>
  <c r="M51" i="2"/>
  <c r="N51" i="2"/>
  <c r="D47" i="2"/>
  <c r="E47" i="2"/>
  <c r="F47" i="2"/>
  <c r="G47" i="2"/>
  <c r="H47" i="2"/>
  <c r="I47" i="2"/>
  <c r="J47" i="2"/>
  <c r="K47" i="2"/>
  <c r="L47" i="2"/>
  <c r="M47" i="2"/>
  <c r="N47" i="2"/>
  <c r="D43" i="2"/>
  <c r="E43" i="2"/>
  <c r="F43" i="2"/>
  <c r="G43" i="2"/>
  <c r="H43" i="2"/>
  <c r="I43" i="2"/>
  <c r="J43" i="2"/>
  <c r="K43" i="2"/>
  <c r="L43" i="2"/>
  <c r="M43" i="2"/>
  <c r="N43" i="2"/>
  <c r="D39" i="2"/>
  <c r="E39" i="2"/>
  <c r="F39" i="2"/>
  <c r="G39" i="2"/>
  <c r="H39" i="2"/>
  <c r="I39" i="2"/>
  <c r="J39" i="2"/>
  <c r="K39" i="2"/>
  <c r="L39" i="2"/>
  <c r="M39" i="2"/>
  <c r="N39" i="2"/>
  <c r="D35" i="2"/>
  <c r="E35" i="2"/>
  <c r="F35" i="2"/>
  <c r="G35" i="2"/>
  <c r="H35" i="2"/>
  <c r="I35" i="2"/>
  <c r="J35" i="2"/>
  <c r="K35" i="2"/>
  <c r="L35" i="2"/>
  <c r="M35" i="2"/>
  <c r="N35" i="2"/>
  <c r="D26" i="2"/>
  <c r="E26" i="2"/>
  <c r="F26" i="2"/>
  <c r="G26" i="2"/>
  <c r="H26" i="2"/>
  <c r="I26" i="2"/>
  <c r="J26" i="2"/>
  <c r="K26" i="2"/>
  <c r="L26" i="2"/>
  <c r="M26" i="2"/>
  <c r="N26" i="2"/>
  <c r="D15" i="2"/>
  <c r="E15" i="2"/>
  <c r="F15" i="2"/>
  <c r="G15" i="2"/>
  <c r="H15" i="2"/>
  <c r="I15" i="2"/>
  <c r="J15" i="2"/>
  <c r="K15" i="2"/>
  <c r="L15" i="2"/>
  <c r="M15" i="2"/>
  <c r="N15" i="2"/>
  <c r="C80" i="2"/>
  <c r="C71" i="2"/>
  <c r="C102" i="2"/>
  <c r="C87" i="2"/>
  <c r="C62" i="2"/>
  <c r="C55" i="2"/>
  <c r="C51" i="2"/>
  <c r="C47" i="2"/>
  <c r="C43" i="2"/>
  <c r="C39" i="2"/>
  <c r="C35" i="2"/>
  <c r="C26" i="2"/>
  <c r="O54" i="2"/>
  <c r="C15" i="2"/>
  <c r="O11" i="2"/>
  <c r="O12" i="2"/>
  <c r="O13" i="2"/>
  <c r="O14" i="2"/>
  <c r="O17" i="2"/>
  <c r="O18" i="2"/>
  <c r="O19" i="2"/>
  <c r="O20" i="2"/>
  <c r="O21" i="2"/>
  <c r="O22" i="2"/>
  <c r="O23" i="2"/>
  <c r="O24" i="2"/>
  <c r="O25" i="2"/>
  <c r="O37" i="2"/>
  <c r="O39" i="2" s="1"/>
  <c r="O38" i="2"/>
  <c r="O41" i="2"/>
  <c r="O42" i="2"/>
  <c r="O43" i="2" s="1"/>
  <c r="O45" i="2"/>
  <c r="O47" i="2" s="1"/>
  <c r="O46" i="2"/>
  <c r="O49" i="2"/>
  <c r="O51" i="2" s="1"/>
  <c r="O50" i="2"/>
  <c r="O53" i="2"/>
  <c r="O57" i="2"/>
  <c r="O58" i="2"/>
  <c r="O62" i="2" s="1"/>
  <c r="O59" i="2"/>
  <c r="O60" i="2"/>
  <c r="O61" i="2"/>
  <c r="O82" i="2"/>
  <c r="O83" i="2"/>
  <c r="O84" i="2"/>
  <c r="O85" i="2"/>
  <c r="O86" i="2"/>
  <c r="O89" i="2"/>
  <c r="O94" i="2"/>
  <c r="O95" i="2"/>
  <c r="O96" i="2"/>
  <c r="O97" i="2"/>
  <c r="O98" i="2"/>
  <c r="O99" i="2"/>
  <c r="O100" i="2"/>
  <c r="O101" i="2"/>
  <c r="O87" i="2" l="1"/>
  <c r="O102" i="2"/>
  <c r="C90" i="2"/>
  <c r="C104" i="2" s="1"/>
  <c r="N90" i="2"/>
  <c r="N104" i="2" s="1"/>
  <c r="M90" i="2"/>
  <c r="M104" i="2" s="1"/>
  <c r="I90" i="2"/>
  <c r="I104" i="2" s="1"/>
  <c r="H90" i="2"/>
  <c r="H104" i="2" s="1"/>
  <c r="G90" i="2"/>
  <c r="G104" i="2" s="1"/>
  <c r="E90" i="2"/>
  <c r="E104" i="2" s="1"/>
  <c r="O26" i="2"/>
  <c r="L90" i="2"/>
  <c r="L104" i="2" s="1"/>
  <c r="K90" i="2"/>
  <c r="K104" i="2" s="1"/>
  <c r="J90" i="2"/>
  <c r="J104" i="2" s="1"/>
  <c r="F90" i="2"/>
  <c r="F104" i="2" s="1"/>
  <c r="D90" i="2"/>
  <c r="D104" i="2" s="1"/>
  <c r="O15" i="2"/>
  <c r="O90" i="2" l="1"/>
  <c r="O104" i="2" s="1"/>
</calcChain>
</file>

<file path=xl/sharedStrings.xml><?xml version="1.0" encoding="utf-8"?>
<sst xmlns="http://schemas.openxmlformats.org/spreadsheetml/2006/main" count="181" uniqueCount="135">
  <si>
    <r>
      <t xml:space="preserve">Plano Anual de Atividades e Metas - PAM
Instruções importantes:
</t>
    </r>
    <r>
      <rPr>
        <sz val="18"/>
        <color theme="1"/>
        <rFont val="Calibri"/>
        <family val="2"/>
        <scheme val="minor"/>
      </rPr>
      <t xml:space="preserve">1) O planejamento das atividades e metas é realizado pelo Conselho, que pode contar com o auxílio do Secretário-Execeutivo para o correto enquadramento das despesas previstas.
2) As despesas que podem ser planejadas são apenas aquelas constantes no art. 34 da REN 963/2021. 
3) O planejamento pode considerar o uso total ou parcial dos recursos disponíveis. Isto significa dizer que o colegiado não tem a obrigação de planejar todo o recurso a que tem direito, podendo utilizar apenas uma parte dele.
4) Portanto, o Conselho deve prever apenas as atividades e metas que, efetivamente, deseja realizar.
5) O saldo que não foi utilizado no(s) ano(s) anterior(es) pode(m) ser utilizado(s), dentro do ciclo tarifário, apenas nas atividades classificadas como "dentro da área de concessão". 
6) O PAM deve ser encaminhado para a ANEEL até o último dia ÚTIL de outubro de cada ano, via protocolo digital.
7) O planejamento pode ser revisto a qualquer tempo, devendo a versão revisada ser encaminhada para a Agência, assim que possível, também via protocolo digital. 
8) O documento enviado para a ANEEL deve ser assinado pelo Presidente do Conselho (ou pelo Vice-Presidente, em caso de impedimento), após a anuência do planejamento pelo colegiado. 
</t>
    </r>
  </si>
  <si>
    <t xml:space="preserve"> Conselho de Consumidores Neoenergia Brasilia</t>
  </si>
  <si>
    <t>GRUPO III</t>
  </si>
  <si>
    <t>Plano Anual de Atividades e Metas - PAM 2025</t>
  </si>
  <si>
    <t xml:space="preserve">Limite de repasse financeiro (Anexo I da REN 963/2021 e atualizações): </t>
  </si>
  <si>
    <t xml:space="preserve">Saldo de anos anteriores (se necessário): </t>
  </si>
  <si>
    <t>ATIVIDADES REALIZADAS DENTRO DA ÁREA DE CONCESSÃO</t>
  </si>
  <si>
    <t xml:space="preserve">Valor disponível: R$ </t>
  </si>
  <si>
    <t>Item</t>
  </si>
  <si>
    <t>Atividade/Meta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</si>
  <si>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</si>
  <si>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</si>
  <si>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</si>
  <si>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</si>
  <si>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</si>
  <si>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</si>
  <si>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</si>
  <si>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</si>
  <si>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</si>
  <si>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</si>
  <si>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</si>
  <si>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</si>
  <si>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</si>
  <si>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REUNIÕES E ATIVIDADES DO CONSELHO</t>
  </si>
  <si>
    <t>1.1</t>
  </si>
  <si>
    <t>Deslocamento dos Conselheiros</t>
  </si>
  <si>
    <t>1.2</t>
  </si>
  <si>
    <t>Alimentação dos Conselheiros</t>
  </si>
  <si>
    <t>1.3</t>
  </si>
  <si>
    <t>Hospedagem dos Conselheiros</t>
  </si>
  <si>
    <t>1.4</t>
  </si>
  <si>
    <t>Contratação de seguro-viagem e assistência médica-hospitalar</t>
  </si>
  <si>
    <t>Subtotal</t>
  </si>
  <si>
    <t>PROMOÇÃO DE EVENTOS</t>
  </si>
  <si>
    <t>2.1</t>
  </si>
  <si>
    <t>Locação de espaço e logística em geral</t>
  </si>
  <si>
    <t>2.2</t>
  </si>
  <si>
    <t>Produção e impressão de material</t>
  </si>
  <si>
    <t>2.3</t>
  </si>
  <si>
    <t>2.4</t>
  </si>
  <si>
    <t>2.5</t>
  </si>
  <si>
    <t>2.6</t>
  </si>
  <si>
    <t>Visitas para conhecer projetos/trabalhos na área de concessão</t>
  </si>
  <si>
    <t>2.7</t>
  </si>
  <si>
    <t>Reuniões com a comunidade local</t>
  </si>
  <si>
    <t>2.8</t>
  </si>
  <si>
    <t>Desenvolvimento de projetos junto à comunidade</t>
  </si>
  <si>
    <t>2.9</t>
  </si>
  <si>
    <t>Atividades de integração com outros Conselhos</t>
  </si>
  <si>
    <t>AÇÕES DE DIVULGAÇÃO DA EXISTÊNCIA E DA ATUAÇÃO DO CONSELHO</t>
  </si>
  <si>
    <t>3.1</t>
  </si>
  <si>
    <t>Inserções em rádio</t>
  </si>
  <si>
    <t>3.2</t>
  </si>
  <si>
    <t>Publicação em jornal</t>
  </si>
  <si>
    <t>3.3</t>
  </si>
  <si>
    <t>Produção e distribuição de cartilha</t>
  </si>
  <si>
    <t>3.4</t>
  </si>
  <si>
    <t>Produção e distribuição de folder</t>
  </si>
  <si>
    <t>3.5</t>
  </si>
  <si>
    <t>Manutenção da página eletrônica do Conselho (site)</t>
  </si>
  <si>
    <t>3.6</t>
  </si>
  <si>
    <t>Promoção de campanhas de conscientização</t>
  </si>
  <si>
    <t>3.7</t>
  </si>
  <si>
    <t>Outros meios - Especificar:</t>
  </si>
  <si>
    <t>PROMOÇÃO DE PESQUISAS DE OPINIÃO</t>
  </si>
  <si>
    <t>4.1</t>
  </si>
  <si>
    <t>Concepção, coleta e tratamento de dados e informações</t>
  </si>
  <si>
    <t>4.2</t>
  </si>
  <si>
    <t>Elaboração e divulgação do relatório da pesquisa</t>
  </si>
  <si>
    <t>CONTRATAÇÃO DE CONSULTORIAS E TREINAMENTOS</t>
  </si>
  <si>
    <t>5.1</t>
  </si>
  <si>
    <t>Elaboração do termo de referência / da proposta de contrato</t>
  </si>
  <si>
    <t>5.2</t>
  </si>
  <si>
    <t>Pagamento dos produtos contratados</t>
  </si>
  <si>
    <t>CUSTEIO DE CURSO DE PÓS-GRADUAÇÃO LATU SENSU</t>
  </si>
  <si>
    <t>6.1</t>
  </si>
  <si>
    <t>Pagamento de taxa de inscrição</t>
  </si>
  <si>
    <t>6.2</t>
  </si>
  <si>
    <t>Pagamento de mensalidades</t>
  </si>
  <si>
    <t>CONTRATAÇÃO DE SERVIÇOS ADMINISTRATIVOS</t>
  </si>
  <si>
    <t>7.1</t>
  </si>
  <si>
    <t>Pagamento para Auxiliar Administrativo</t>
  </si>
  <si>
    <t>7.2</t>
  </si>
  <si>
    <t>Gastos com postagem/transporte de documentos</t>
  </si>
  <si>
    <t>AQUISIÇÃO DE MATERIAL DE INFORMAÇÃO E CONSULTA</t>
  </si>
  <si>
    <t>8.1</t>
  </si>
  <si>
    <t>Assinatura de periódicos técnicos</t>
  </si>
  <si>
    <t>8.2</t>
  </si>
  <si>
    <t>Aquisição de exemplares</t>
  </si>
  <si>
    <r>
      <t xml:space="preserve">REUNIÕES, SEMINÁRIOS E TREINAMENTOS PROMOVIDOS PELA ANEEL </t>
    </r>
    <r>
      <rPr>
        <b/>
        <sz val="12"/>
        <color rgb="FF0070C0"/>
        <rFont val="Calibri"/>
        <family val="2"/>
        <scheme val="minor"/>
      </rPr>
      <t>EM BRASÍLIA/DF</t>
    </r>
  </si>
  <si>
    <t>9.1</t>
  </si>
  <si>
    <t>9.2</t>
  </si>
  <si>
    <t>9.3</t>
  </si>
  <si>
    <t>9.4</t>
  </si>
  <si>
    <t>9.5</t>
  </si>
  <si>
    <r>
      <t xml:space="preserve">PARTICIPAÇÃO NO ENCONTRO NACIONAL DE CONSELHOS DE CONSUMIDORES </t>
    </r>
    <r>
      <rPr>
        <b/>
        <sz val="12"/>
        <color rgb="FF0070C0"/>
        <rFont val="Calibri"/>
        <family val="2"/>
        <scheme val="minor"/>
      </rPr>
      <t>(art. 40, § 3º)</t>
    </r>
  </si>
  <si>
    <t>10.1</t>
  </si>
  <si>
    <t>10.2</t>
  </si>
  <si>
    <t>10.3</t>
  </si>
  <si>
    <t>10.4</t>
  </si>
  <si>
    <t>Deslocamento de Secretário-Executivo</t>
  </si>
  <si>
    <t>10.5</t>
  </si>
  <si>
    <t>Alimentação de Secretário-Executivo</t>
  </si>
  <si>
    <t>10.6</t>
  </si>
  <si>
    <t>Hospedagem de Secretário-Executivo</t>
  </si>
  <si>
    <t>10.7</t>
  </si>
  <si>
    <r>
      <t xml:space="preserve">PARTICIPAÇÃO NO ENCONTRO REGIONAL DE CONSELHOS DE CONSUMIDORES </t>
    </r>
    <r>
      <rPr>
        <b/>
        <sz val="12"/>
        <color rgb="FF0070C0"/>
        <rFont val="Calibri"/>
        <family val="2"/>
        <scheme val="minor"/>
      </rPr>
      <t>(art. 40, § 3º)</t>
    </r>
  </si>
  <si>
    <t>11.1</t>
  </si>
  <si>
    <t>11.2</t>
  </si>
  <si>
    <t>11.3</t>
  </si>
  <si>
    <t>11.4</t>
  </si>
  <si>
    <t>11.5</t>
  </si>
  <si>
    <t>11.6</t>
  </si>
  <si>
    <t>11.7</t>
  </si>
  <si>
    <t>PARTICIPAÇÃO EM OUTRAS ATIVIDADES PROMOVIDAS POR CONSELHOS E OUTROS AGENTES DO SETOR</t>
  </si>
  <si>
    <t>12.1</t>
  </si>
  <si>
    <t>12.2</t>
  </si>
  <si>
    <t>12.3</t>
  </si>
  <si>
    <t>12.4</t>
  </si>
  <si>
    <t>12.5</t>
  </si>
  <si>
    <t>TAXAS BANCÁRIAS</t>
  </si>
  <si>
    <t>13.1</t>
  </si>
  <si>
    <t>Manutenção da conta específica do Conselho</t>
  </si>
  <si>
    <t>ATIVIDADES REALIZADAS FORA DA ÁREA DE CONCESSÃO</t>
  </si>
  <si>
    <t>PARTICIPAÇÃO EM ATIVIDADES PROMOVIDAS POR CONSELHOS E OUTROS AGENTES DO SETOR</t>
  </si>
  <si>
    <t>14.1</t>
  </si>
  <si>
    <t>14.2</t>
  </si>
  <si>
    <t>14.3</t>
  </si>
  <si>
    <t>14.4</t>
  </si>
  <si>
    <t>14.5</t>
  </si>
  <si>
    <t>14.6</t>
  </si>
  <si>
    <t>14.7</t>
  </si>
  <si>
    <t>14.8</t>
  </si>
  <si>
    <t>PLANEJAMENTO TOTAL</t>
  </si>
  <si>
    <t>FORA DA ÁREA DE CONCESSÃO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</si>
</sst>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12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justify" vertical="justify" wrapText="1"/>
    </xf>
    <xf numFmtId="4" fontId="7" fillId="0" borderId="1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4" fontId="8" fillId="0" borderId="1" xfId="0" applyNumberFormat="1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0" xfId="0" applyFont="1"/>
    <xf numFmtId="164" fontId="8" fillId="0" borderId="0" xfId="0" applyNumberFormat="1" applyFont="1"/>
    <xf numFmtId="0" fontId="8" fillId="2" borderId="5" xfId="0" applyFont="1" applyFill="1" applyBorder="1"/>
    <xf numFmtId="0" fontId="7" fillId="0" borderId="1" xfId="0" applyFont="1" applyBorder="1"/>
    <xf numFmtId="0" fontId="8" fillId="4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6" borderId="1" xfId="0" applyFont="1" applyFill="1" applyBorder="1"/>
    <xf numFmtId="0" fontId="8" fillId="3" borderId="1" xfId="0" applyFont="1" applyFill="1" applyBorder="1"/>
    <xf numFmtId="0" fontId="8" fillId="5" borderId="1" xfId="0" applyFont="1" applyFill="1" applyBorder="1"/>
    <xf numFmtId="0" fontId="8" fillId="7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0" xfId="0" applyFont="1"/>
    <xf numFmtId="4" fontId="8" fillId="6" borderId="1" xfId="0" applyNumberFormat="1" applyFont="1" applyFill="1" applyBorder="1"/>
    <xf numFmtId="4" fontId="8" fillId="3" borderId="1" xfId="0" applyNumberFormat="1" applyFont="1" applyFill="1" applyBorder="1"/>
    <xf numFmtId="4" fontId="8" fillId="7" borderId="1" xfId="0" applyNumberFormat="1" applyFont="1" applyFill="1" applyBorder="1"/>
    <xf numFmtId="4" fontId="8" fillId="0" borderId="1" xfId="0" applyNumberFormat="1" applyFont="1" applyBorder="1"/>
    <xf numFmtId="4" fontId="8" fillId="0" borderId="0" xfId="0" applyNumberFormat="1" applyFont="1"/>
    <xf numFmtId="9" fontId="7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left"/>
    </xf>
    <xf numFmtId="4" fontId="8" fillId="2" borderId="7" xfId="0" applyNumberFormat="1" applyFont="1" applyFill="1" applyBorder="1" applyAlignment="1">
      <alignment horizontal="left"/>
    </xf>
    <xf numFmtId="4" fontId="8" fillId="2" borderId="8" xfId="0" applyNumberFormat="1" applyFont="1" applyFill="1" applyBorder="1" applyAlignment="1">
      <alignment horizontal="left"/>
    </xf>
    <xf numFmtId="4" fontId="8" fillId="5" borderId="2" xfId="0" applyNumberFormat="1" applyFont="1" applyFill="1" applyBorder="1" applyAlignment="1">
      <alignment horizontal="center"/>
    </xf>
    <xf numFmtId="4" fontId="8" fillId="5" borderId="3" xfId="0" applyNumberFormat="1" applyFont="1" applyFill="1" applyBorder="1" applyAlignment="1">
      <alignment horizontal="center"/>
    </xf>
    <xf numFmtId="4" fontId="8" fillId="5" borderId="4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left"/>
    </xf>
    <xf numFmtId="4" fontId="8" fillId="3" borderId="3" xfId="0" applyNumberFormat="1" applyFont="1" applyFill="1" applyBorder="1" applyAlignment="1">
      <alignment horizontal="left"/>
    </xf>
    <xf numFmtId="4" fontId="8" fillId="3" borderId="4" xfId="0" applyNumberFormat="1" applyFont="1" applyFill="1" applyBorder="1" applyAlignment="1">
      <alignment horizontal="left"/>
    </xf>
    <xf numFmtId="4" fontId="7" fillId="4" borderId="2" xfId="0" applyNumberFormat="1" applyFont="1" applyFill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2">
    <cellStyle name="Normal" xfId="0" builtinId="0"/>
    <cellStyle name="Normal 2" xfId="1" xr:uid="{7A3B9DEC-525A-4CD7-AB90-FBD09C683F23}"/>
  </cellStyles>
  <dxfs count="0"/>
  <tableStyles count="1" defaultTableStyle="TableStyleMedium2" defaultPivotStyle="PivotStyleLight16">
    <tableStyle name="Invisible" pivot="0" table="0" count="0" xr9:uid="{51B19564-6EF9-4A33-92B3-DF3131007CB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12F4-BBF3-4B6E-A4C7-867ED0766609}">
  <dimension ref="A1:K457"/>
  <sheetViews>
    <sheetView showGridLines="0" showRowColHeaders="0" zoomScale="80" zoomScaleNormal="80" zoomScaleSheetLayoutView="100" workbookViewId="0">
      <pane ySplit="1" topLeftCell="A20" activePane="bottomLeft" state="frozen"/>
      <selection pane="bottomLeft" activeCell="A7" sqref="A7"/>
    </sheetView>
  </sheetViews>
  <sheetFormatPr defaultRowHeight="23.25" customHeight="1"/>
  <cols>
    <col min="1" max="1" width="217.85546875" customWidth="1"/>
  </cols>
  <sheetData>
    <row r="1" spans="1:11" ht="409.5" customHeight="1">
      <c r="A1" s="5" t="s">
        <v>0</v>
      </c>
      <c r="B1" s="3"/>
      <c r="C1" s="3"/>
      <c r="D1" s="3"/>
      <c r="E1" s="3"/>
      <c r="F1" s="3"/>
      <c r="G1" s="1"/>
      <c r="H1" s="1"/>
      <c r="I1" s="1"/>
      <c r="J1" s="1"/>
      <c r="K1" s="2"/>
    </row>
    <row r="2" spans="1:11" ht="23.25" customHeight="1">
      <c r="A2" s="4"/>
      <c r="B2" s="3"/>
      <c r="C2" s="3"/>
      <c r="D2" s="3"/>
      <c r="E2" s="3"/>
      <c r="F2" s="3"/>
      <c r="G2" s="1"/>
      <c r="H2" s="1"/>
      <c r="I2" s="1"/>
      <c r="J2" s="1"/>
      <c r="K2" s="2"/>
    </row>
    <row r="3" spans="1:11" ht="23.25" customHeight="1">
      <c r="A3" s="4"/>
      <c r="B3" s="3"/>
      <c r="C3" s="3"/>
      <c r="D3" s="3"/>
      <c r="E3" s="3"/>
      <c r="F3" s="3"/>
      <c r="G3" s="1"/>
      <c r="H3" s="1"/>
      <c r="I3" s="1"/>
      <c r="J3" s="1"/>
      <c r="K3" s="2"/>
    </row>
    <row r="4" spans="1:11" ht="23.25" customHeight="1">
      <c r="A4" s="4"/>
      <c r="B4" s="3"/>
      <c r="C4" s="3"/>
      <c r="D4" s="3"/>
      <c r="E4" s="3"/>
      <c r="F4" s="3"/>
      <c r="G4" s="1"/>
      <c r="H4" s="1"/>
      <c r="I4" s="1"/>
      <c r="J4" s="1"/>
      <c r="K4" s="2"/>
    </row>
    <row r="5" spans="1:11" ht="23.25" customHeight="1">
      <c r="A5" s="4"/>
      <c r="B5" s="3"/>
      <c r="C5" s="3"/>
      <c r="D5" s="3"/>
      <c r="E5" s="3"/>
      <c r="F5" s="3"/>
      <c r="G5" s="1"/>
      <c r="H5" s="1"/>
      <c r="I5" s="1"/>
      <c r="J5" s="1"/>
      <c r="K5" s="2"/>
    </row>
    <row r="6" spans="1:11" ht="23.25" customHeight="1">
      <c r="A6" s="4"/>
      <c r="B6" s="3"/>
      <c r="C6" s="3"/>
      <c r="D6" s="3"/>
      <c r="E6" s="3"/>
      <c r="F6" s="3"/>
      <c r="G6" s="1"/>
      <c r="H6" s="1"/>
      <c r="I6" s="1"/>
      <c r="J6" s="1"/>
      <c r="K6" s="2"/>
    </row>
    <row r="7" spans="1:11" ht="23.25" customHeight="1">
      <c r="A7" s="4"/>
      <c r="B7" s="3"/>
      <c r="C7" s="3"/>
      <c r="D7" s="3"/>
      <c r="E7" s="3"/>
      <c r="F7" s="3"/>
      <c r="G7" s="1"/>
      <c r="H7" s="1"/>
      <c r="I7" s="1"/>
      <c r="J7" s="1"/>
      <c r="K7" s="2"/>
    </row>
    <row r="8" spans="1:11" ht="23.25" customHeight="1">
      <c r="A8" s="4"/>
      <c r="B8" s="3"/>
      <c r="C8" s="3"/>
      <c r="D8" s="3"/>
      <c r="E8" s="3"/>
      <c r="F8" s="3"/>
      <c r="G8" s="1"/>
      <c r="H8" s="1"/>
      <c r="I8" s="1"/>
      <c r="J8" s="1"/>
      <c r="K8" s="2"/>
    </row>
    <row r="9" spans="1:11" ht="23.25" customHeight="1">
      <c r="A9" s="4"/>
      <c r="B9" s="3"/>
      <c r="C9" s="3"/>
      <c r="D9" s="3"/>
      <c r="E9" s="3"/>
      <c r="F9" s="3"/>
      <c r="G9" s="1"/>
      <c r="H9" s="1"/>
      <c r="I9" s="1"/>
      <c r="J9" s="1"/>
      <c r="K9" s="2"/>
    </row>
    <row r="10" spans="1:11" ht="23.25" customHeight="1">
      <c r="A10" s="4"/>
      <c r="B10" s="3"/>
      <c r="C10" s="3"/>
      <c r="D10" s="3"/>
      <c r="E10" s="3"/>
      <c r="F10" s="3"/>
      <c r="G10" s="1"/>
      <c r="H10" s="1"/>
      <c r="I10" s="1"/>
      <c r="J10" s="1"/>
      <c r="K10" s="2"/>
    </row>
    <row r="11" spans="1:11" ht="23.25" customHeight="1">
      <c r="A11" s="4"/>
      <c r="B11" s="3"/>
      <c r="C11" s="3"/>
      <c r="D11" s="3"/>
      <c r="E11" s="3"/>
      <c r="F11" s="3"/>
      <c r="G11" s="1"/>
      <c r="H11" s="1"/>
      <c r="I11" s="1"/>
      <c r="J11" s="1"/>
      <c r="K11" s="2"/>
    </row>
    <row r="12" spans="1:11" ht="23.25" customHeight="1">
      <c r="A12" s="4"/>
      <c r="B12" s="3"/>
      <c r="C12" s="3"/>
      <c r="D12" s="3"/>
      <c r="E12" s="3"/>
      <c r="F12" s="3"/>
      <c r="G12" s="1"/>
      <c r="H12" s="1"/>
      <c r="I12" s="1"/>
      <c r="J12" s="1"/>
      <c r="K12" s="2"/>
    </row>
    <row r="13" spans="1:11" ht="23.25" customHeight="1">
      <c r="A13" s="4"/>
      <c r="B13" s="3"/>
      <c r="C13" s="3"/>
      <c r="D13" s="3"/>
      <c r="E13" s="3"/>
      <c r="F13" s="3"/>
      <c r="G13" s="1"/>
      <c r="H13" s="1"/>
      <c r="I13" s="1"/>
      <c r="J13" s="1"/>
      <c r="K13" s="2"/>
    </row>
    <row r="14" spans="1:11" ht="23.25" customHeight="1">
      <c r="A14" s="4"/>
      <c r="B14" s="3"/>
      <c r="C14" s="3"/>
      <c r="D14" s="3"/>
      <c r="E14" s="3"/>
      <c r="F14" s="3"/>
      <c r="G14" s="1"/>
      <c r="H14" s="1"/>
      <c r="I14" s="1"/>
      <c r="J14" s="1"/>
      <c r="K14" s="2"/>
    </row>
    <row r="15" spans="1:11" ht="23.25" customHeight="1">
      <c r="A15" s="4"/>
      <c r="B15" s="3"/>
      <c r="C15" s="3"/>
      <c r="D15" s="3"/>
      <c r="E15" s="3"/>
      <c r="F15" s="3"/>
      <c r="G15" s="1"/>
      <c r="H15" s="1"/>
      <c r="I15" s="1"/>
      <c r="J15" s="1"/>
      <c r="K15" s="2"/>
    </row>
    <row r="16" spans="1:11" ht="23.25" customHeight="1">
      <c r="A16" s="4"/>
      <c r="B16" s="3"/>
      <c r="C16" s="3"/>
      <c r="D16" s="3"/>
      <c r="E16" s="3"/>
      <c r="F16" s="3"/>
      <c r="G16" s="1"/>
      <c r="H16" s="1"/>
      <c r="I16" s="1"/>
      <c r="J16" s="1"/>
      <c r="K16" s="2"/>
    </row>
    <row r="17" spans="1:11" ht="23.25" customHeight="1">
      <c r="A17" s="4"/>
      <c r="B17" s="3"/>
      <c r="C17" s="3"/>
      <c r="D17" s="3"/>
      <c r="E17" s="3"/>
      <c r="F17" s="3"/>
      <c r="G17" s="1"/>
      <c r="H17" s="1"/>
      <c r="I17" s="1"/>
      <c r="J17" s="1"/>
      <c r="K17" s="2"/>
    </row>
    <row r="18" spans="1:11" ht="23.25" customHeight="1">
      <c r="A18" s="4"/>
      <c r="B18" s="3"/>
      <c r="C18" s="3"/>
      <c r="D18" s="3"/>
      <c r="E18" s="3"/>
      <c r="F18" s="3"/>
      <c r="G18" s="1"/>
      <c r="H18" s="1"/>
      <c r="I18" s="1"/>
      <c r="J18" s="1"/>
    </row>
    <row r="19" spans="1:11" ht="23.25" customHeight="1">
      <c r="A19" s="3"/>
      <c r="B19" s="3"/>
      <c r="C19" s="3"/>
      <c r="D19" s="3"/>
      <c r="E19" s="3"/>
      <c r="F19" s="3"/>
      <c r="G19" s="1"/>
      <c r="H19" s="1"/>
      <c r="I19" s="1"/>
      <c r="J19" s="1"/>
    </row>
    <row r="20" spans="1:11" ht="23.25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33" customFormat="1" ht="23.25" customHeight="1"/>
    <row r="34" customFormat="1" ht="23.25" customHeight="1"/>
    <row r="35" customFormat="1" ht="23.25" customHeight="1"/>
    <row r="36" customFormat="1" ht="23.25" customHeight="1"/>
    <row r="37" customFormat="1" ht="23.25" customHeight="1"/>
    <row r="38" customFormat="1" ht="23.25" customHeight="1"/>
    <row r="39" customFormat="1" ht="23.25" customHeight="1"/>
    <row r="40" customFormat="1" ht="23.25" customHeight="1"/>
    <row r="41" customFormat="1" ht="23.25" customHeight="1"/>
    <row r="42" customFormat="1" ht="23.25" customHeight="1"/>
    <row r="43" customFormat="1" ht="23.25" customHeight="1"/>
    <row r="44" customFormat="1" ht="23.25" customHeight="1"/>
    <row r="45" customFormat="1" ht="23.25" customHeight="1"/>
    <row r="46" customFormat="1" ht="23.25" customHeight="1"/>
    <row r="47" customFormat="1" ht="23.25" customHeight="1"/>
    <row r="48" customFormat="1" ht="23.25" customHeight="1"/>
    <row r="49" customFormat="1" ht="23.25" customHeight="1"/>
    <row r="50" customFormat="1" ht="23.25" customHeight="1"/>
    <row r="51" customFormat="1" ht="23.25" customHeight="1"/>
    <row r="52" customFormat="1" ht="23.25" customHeight="1"/>
    <row r="53" customFormat="1" ht="23.25" customHeight="1"/>
    <row r="54" customFormat="1" ht="23.25" customHeight="1"/>
    <row r="55" customFormat="1" ht="23.25" customHeight="1"/>
    <row r="56" customFormat="1" ht="23.25" customHeight="1"/>
    <row r="57" customFormat="1" ht="23.25" customHeight="1"/>
    <row r="58" customFormat="1" ht="23.25" customHeight="1"/>
    <row r="59" customFormat="1" ht="23.25" customHeight="1"/>
    <row r="60" customFormat="1" ht="23.25" customHeight="1"/>
    <row r="61" customFormat="1" ht="23.25" customHeight="1"/>
    <row r="62" customFormat="1" ht="23.25" customHeight="1"/>
    <row r="63" customFormat="1" ht="23.25" customHeight="1"/>
    <row r="64" customFormat="1" ht="23.25" customHeight="1"/>
    <row r="65" customFormat="1" ht="23.25" customHeight="1"/>
    <row r="66" customFormat="1" ht="23.25" customHeight="1"/>
    <row r="67" customFormat="1" ht="23.25" customHeight="1"/>
    <row r="68" customFormat="1" ht="23.25" customHeight="1"/>
    <row r="69" customFormat="1" ht="23.25" customHeight="1"/>
    <row r="70" customFormat="1" ht="23.25" customHeight="1"/>
    <row r="71" customFormat="1" ht="23.25" customHeight="1"/>
    <row r="72" customFormat="1" ht="23.25" customHeight="1"/>
    <row r="73" customFormat="1" ht="23.25" customHeight="1"/>
    <row r="74" customFormat="1" ht="23.25" customHeight="1"/>
    <row r="75" customFormat="1" ht="23.25" customHeight="1"/>
    <row r="76" customFormat="1" ht="23.25" customHeight="1"/>
    <row r="77" customFormat="1" ht="23.25" customHeight="1"/>
    <row r="78" customFormat="1" ht="23.25" customHeight="1"/>
    <row r="79" customFormat="1" ht="23.25" customHeight="1"/>
    <row r="80" customFormat="1" ht="23.25" customHeight="1"/>
    <row r="81" customFormat="1" ht="23.25" customHeight="1"/>
    <row r="82" customFormat="1" ht="23.25" customHeight="1"/>
    <row r="83" customFormat="1" ht="23.25" customHeight="1"/>
    <row r="84" customFormat="1" ht="23.25" customHeight="1"/>
    <row r="85" customFormat="1" ht="23.25" customHeight="1"/>
    <row r="86" customFormat="1" ht="23.25" customHeight="1"/>
    <row r="87" customFormat="1" ht="23.25" customHeight="1"/>
    <row r="88" customFormat="1" ht="23.25" customHeight="1"/>
    <row r="89" customFormat="1" ht="23.25" customHeight="1"/>
    <row r="90" customFormat="1" ht="23.25" customHeight="1"/>
    <row r="91" customFormat="1" ht="23.25" customHeight="1"/>
    <row r="92" customFormat="1" ht="23.25" customHeight="1"/>
    <row r="93" customFormat="1" ht="23.25" customHeight="1"/>
    <row r="94" customFormat="1" ht="23.25" customHeight="1"/>
    <row r="95" customFormat="1" ht="23.25" customHeight="1"/>
    <row r="96" customFormat="1" ht="23.25" customHeight="1"/>
    <row r="97" customFormat="1" ht="23.25" customHeight="1"/>
    <row r="98" customFormat="1" ht="23.25" customHeight="1"/>
    <row r="99" customFormat="1" ht="23.25" customHeight="1"/>
    <row r="100" customFormat="1" ht="23.25" customHeight="1"/>
    <row r="101" customFormat="1" ht="23.25" customHeight="1"/>
    <row r="102" customFormat="1" ht="23.25" customHeight="1"/>
    <row r="103" customFormat="1" ht="23.25" customHeight="1"/>
    <row r="104" customFormat="1" ht="23.25" customHeight="1"/>
    <row r="105" customFormat="1" ht="23.25" customHeight="1"/>
    <row r="106" customFormat="1" ht="23.25" customHeight="1"/>
    <row r="107" customFormat="1" ht="23.25" customHeight="1"/>
    <row r="108" customFormat="1" ht="23.25" customHeight="1"/>
    <row r="109" customFormat="1" ht="23.25" customHeight="1"/>
    <row r="110" customFormat="1" ht="23.25" customHeight="1"/>
    <row r="111" customFormat="1" ht="23.25" customHeight="1"/>
    <row r="112" customFormat="1" ht="23.25" customHeight="1"/>
    <row r="113" customFormat="1" ht="23.25" customHeight="1"/>
    <row r="114" customFormat="1" ht="23.25" customHeight="1"/>
    <row r="115" customFormat="1" ht="23.25" customHeight="1"/>
    <row r="116" customFormat="1" ht="23.25" customHeight="1"/>
    <row r="117" customFormat="1" ht="23.25" customHeight="1"/>
    <row r="118" customFormat="1" ht="23.25" customHeight="1"/>
    <row r="119" customFormat="1" ht="23.25" customHeight="1"/>
    <row r="120" customFormat="1" ht="23.25" customHeight="1"/>
    <row r="121" customFormat="1" ht="23.25" customHeight="1"/>
    <row r="122" customFormat="1" ht="23.25" customHeight="1"/>
    <row r="123" customFormat="1" ht="23.25" customHeight="1"/>
    <row r="124" customFormat="1" ht="23.25" customHeight="1"/>
    <row r="125" customFormat="1" ht="23.25" customHeight="1"/>
    <row r="126" customFormat="1" ht="23.25" customHeight="1"/>
    <row r="127" customFormat="1" ht="23.25" customHeight="1"/>
    <row r="128" customFormat="1" ht="23.25" customHeight="1"/>
    <row r="129" customFormat="1" ht="23.25" customHeight="1"/>
    <row r="130" customFormat="1" ht="23.25" customHeight="1"/>
    <row r="131" customFormat="1" ht="23.25" customHeight="1"/>
    <row r="132" customFormat="1" ht="23.25" customHeight="1"/>
    <row r="133" customFormat="1" ht="23.25" customHeight="1"/>
    <row r="134" customFormat="1" ht="23.25" customHeight="1"/>
    <row r="135" customFormat="1" ht="23.25" customHeight="1"/>
    <row r="136" customFormat="1" ht="23.25" customHeight="1"/>
    <row r="137" customFormat="1" ht="23.25" customHeight="1"/>
    <row r="138" customFormat="1" ht="23.25" customHeight="1"/>
    <row r="139" customFormat="1" ht="23.25" customHeight="1"/>
    <row r="140" customFormat="1" ht="23.25" customHeight="1"/>
    <row r="141" customFormat="1" ht="23.25" customHeight="1"/>
    <row r="142" customFormat="1" ht="23.25" customHeight="1"/>
    <row r="143" customFormat="1" ht="23.25" customHeight="1"/>
    <row r="144" customFormat="1" ht="23.25" customHeight="1"/>
    <row r="145" customFormat="1" ht="23.25" customHeight="1"/>
    <row r="146" customFormat="1" ht="23.25" customHeight="1"/>
    <row r="147" customFormat="1" ht="23.25" customHeight="1"/>
    <row r="148" customFormat="1" ht="23.25" customHeight="1"/>
    <row r="149" customFormat="1" ht="23.25" customHeight="1"/>
    <row r="150" customFormat="1" ht="23.25" customHeight="1"/>
    <row r="151" customFormat="1" ht="23.25" customHeight="1"/>
    <row r="152" customFormat="1" ht="23.25" customHeight="1"/>
    <row r="153" customFormat="1" ht="23.25" customHeight="1"/>
    <row r="154" customFormat="1" ht="23.25" customHeight="1"/>
    <row r="155" customFormat="1" ht="23.25" customHeight="1"/>
    <row r="156" customFormat="1" ht="23.25" customHeight="1"/>
    <row r="157" customFormat="1" ht="23.25" customHeight="1"/>
    <row r="158" customFormat="1" ht="23.25" customHeight="1"/>
    <row r="159" customFormat="1" ht="23.25" customHeight="1"/>
    <row r="160" customFormat="1" ht="23.25" customHeight="1"/>
    <row r="161" customFormat="1" ht="23.25" customHeight="1"/>
    <row r="162" customFormat="1" ht="23.25" customHeight="1"/>
    <row r="163" customFormat="1" ht="23.25" customHeight="1"/>
    <row r="164" customFormat="1" ht="23.25" customHeight="1"/>
    <row r="165" customFormat="1" ht="23.25" customHeight="1"/>
    <row r="166" customFormat="1" ht="23.25" customHeight="1"/>
    <row r="167" customFormat="1" ht="23.25" customHeight="1"/>
    <row r="168" customFormat="1" ht="23.25" customHeight="1"/>
    <row r="169" customFormat="1" ht="23.25" customHeight="1"/>
    <row r="170" customFormat="1" ht="23.25" customHeight="1"/>
    <row r="171" customFormat="1" ht="23.25" customHeight="1"/>
    <row r="172" customFormat="1" ht="23.25" customHeight="1"/>
    <row r="173" customFormat="1" ht="23.25" customHeight="1"/>
    <row r="174" customFormat="1" ht="23.25" customHeight="1"/>
    <row r="175" customFormat="1" ht="23.25" customHeight="1"/>
    <row r="176" customFormat="1" ht="23.25" customHeight="1"/>
    <row r="177" customFormat="1" ht="23.25" customHeight="1"/>
    <row r="178" customFormat="1" ht="23.25" customHeight="1"/>
    <row r="179" customFormat="1" ht="23.25" customHeight="1"/>
    <row r="180" customFormat="1" ht="23.25" customHeight="1"/>
    <row r="181" customFormat="1" ht="23.25" customHeight="1"/>
    <row r="182" customFormat="1" ht="23.25" customHeight="1"/>
    <row r="183" customFormat="1" ht="23.25" customHeight="1"/>
    <row r="184" customFormat="1" ht="23.25" customHeight="1"/>
    <row r="185" customFormat="1" ht="23.25" customHeight="1"/>
    <row r="186" customFormat="1" ht="23.25" customHeight="1"/>
    <row r="187" customFormat="1" ht="23.25" customHeight="1"/>
    <row r="188" customFormat="1" ht="23.25" customHeight="1"/>
    <row r="189" customFormat="1" ht="23.25" customHeight="1"/>
    <row r="190" customFormat="1" ht="23.25" customHeight="1"/>
    <row r="191" customFormat="1" ht="23.25" customHeight="1"/>
    <row r="192" customFormat="1" ht="23.25" customHeight="1"/>
    <row r="193" customFormat="1" ht="23.25" customHeight="1"/>
    <row r="194" customFormat="1" ht="23.25" customHeight="1"/>
    <row r="195" customFormat="1" ht="23.25" customHeight="1"/>
    <row r="196" customFormat="1" ht="23.25" customHeight="1"/>
    <row r="197" customFormat="1" ht="23.25" customHeight="1"/>
    <row r="198" customFormat="1" ht="23.25" customHeight="1"/>
    <row r="199" customFormat="1" ht="23.25" customHeight="1"/>
    <row r="200" customFormat="1" ht="23.25" customHeight="1"/>
    <row r="201" customFormat="1" ht="23.25" customHeight="1"/>
    <row r="202" customFormat="1" ht="23.25" customHeight="1"/>
    <row r="203" customFormat="1" ht="23.25" customHeight="1"/>
    <row r="204" customFormat="1" ht="23.25" customHeight="1"/>
    <row r="205" customFormat="1" ht="23.25" customHeight="1"/>
    <row r="206" customFormat="1" ht="23.25" customHeight="1"/>
    <row r="207" customFormat="1" ht="23.25" customHeight="1"/>
    <row r="208" customFormat="1" ht="23.25" customHeight="1"/>
    <row r="209" customFormat="1" ht="23.25" customHeight="1"/>
    <row r="210" customFormat="1" ht="23.25" customHeight="1"/>
    <row r="211" customFormat="1" ht="23.25" customHeight="1"/>
    <row r="212" customFormat="1" ht="23.25" customHeight="1"/>
    <row r="213" customFormat="1" ht="23.25" customHeight="1"/>
    <row r="214" customFormat="1" ht="23.25" customHeight="1"/>
    <row r="215" customFormat="1" ht="23.25" customHeight="1"/>
    <row r="216" customFormat="1" ht="23.25" customHeight="1"/>
    <row r="217" customFormat="1" ht="23.25" customHeight="1"/>
    <row r="218" customFormat="1" ht="23.25" customHeight="1"/>
    <row r="219" customFormat="1" ht="23.25" customHeight="1"/>
    <row r="220" customFormat="1" ht="23.25" customHeight="1"/>
    <row r="221" customFormat="1" ht="23.25" customHeight="1"/>
    <row r="222" customFormat="1" ht="23.25" customHeight="1"/>
    <row r="223" customFormat="1" ht="23.25" customHeight="1"/>
    <row r="224" customFormat="1" ht="23.25" customHeight="1"/>
    <row r="225" customFormat="1" ht="23.25" customHeight="1"/>
    <row r="226" customFormat="1" ht="23.25" customHeight="1"/>
    <row r="227" customFormat="1" ht="23.25" customHeight="1"/>
    <row r="228" customFormat="1" ht="23.25" customHeight="1"/>
    <row r="229" customFormat="1" ht="23.25" customHeight="1"/>
    <row r="230" customFormat="1" ht="23.25" customHeight="1"/>
    <row r="231" customFormat="1" ht="23.25" customHeight="1"/>
    <row r="232" customFormat="1" ht="23.25" customHeight="1"/>
    <row r="233" customFormat="1" ht="23.25" customHeight="1"/>
    <row r="234" customFormat="1" ht="23.25" customHeight="1"/>
    <row r="235" customFormat="1" ht="23.25" customHeight="1"/>
    <row r="236" customFormat="1" ht="23.25" customHeight="1"/>
    <row r="237" customFormat="1" ht="23.25" customHeight="1"/>
    <row r="238" customFormat="1" ht="23.25" customHeight="1"/>
    <row r="239" customFormat="1" ht="23.25" customHeight="1"/>
    <row r="240" customFormat="1" ht="23.25" customHeight="1"/>
    <row r="241" customFormat="1" ht="23.25" customHeight="1"/>
    <row r="242" customFormat="1" ht="23.25" customHeight="1"/>
    <row r="243" customFormat="1" ht="23.25" customHeight="1"/>
    <row r="244" customFormat="1" ht="23.25" customHeight="1"/>
    <row r="245" customFormat="1" ht="23.25" customHeight="1"/>
    <row r="246" customFormat="1" ht="23.25" customHeight="1"/>
    <row r="247" customFormat="1" ht="23.25" customHeight="1"/>
    <row r="248" customFormat="1" ht="23.25" customHeight="1"/>
    <row r="249" customFormat="1" ht="23.25" customHeight="1"/>
    <row r="250" customFormat="1" ht="23.25" customHeight="1"/>
    <row r="251" customFormat="1" ht="23.25" customHeight="1"/>
    <row r="252" customFormat="1" ht="23.25" customHeight="1"/>
    <row r="253" customFormat="1" ht="23.25" customHeight="1"/>
    <row r="254" customFormat="1" ht="23.25" customHeight="1"/>
    <row r="255" customFormat="1" ht="23.25" customHeight="1"/>
    <row r="256" customFormat="1" ht="23.25" customHeight="1"/>
    <row r="257" customFormat="1" ht="23.25" customHeight="1"/>
    <row r="258" customFormat="1" ht="23.25" customHeight="1"/>
    <row r="259" customFormat="1" ht="23.25" customHeight="1"/>
    <row r="260" customFormat="1" ht="23.25" customHeight="1"/>
    <row r="261" customFormat="1" ht="23.25" customHeight="1"/>
    <row r="262" customFormat="1" ht="23.25" customHeight="1"/>
    <row r="263" customFormat="1" ht="23.25" customHeight="1"/>
    <row r="264" customFormat="1" ht="23.25" customHeight="1"/>
    <row r="265" customFormat="1" ht="23.25" customHeight="1"/>
    <row r="266" customFormat="1" ht="23.25" customHeight="1"/>
    <row r="267" customFormat="1" ht="23.25" customHeight="1"/>
    <row r="268" customFormat="1" ht="23.25" customHeight="1"/>
    <row r="269" customFormat="1" ht="23.25" customHeight="1"/>
    <row r="270" customFormat="1" ht="23.25" customHeight="1"/>
    <row r="271" customFormat="1" ht="23.25" customHeight="1"/>
    <row r="272" customFormat="1" ht="23.25" customHeight="1"/>
    <row r="273" customFormat="1" ht="23.25" customHeight="1"/>
    <row r="274" customFormat="1" ht="23.25" customHeight="1"/>
    <row r="275" customFormat="1" ht="23.25" customHeight="1"/>
    <row r="276" customFormat="1" ht="23.25" customHeight="1"/>
    <row r="277" customFormat="1" ht="23.25" customHeight="1"/>
    <row r="278" customFormat="1" ht="23.25" customHeight="1"/>
    <row r="279" customFormat="1" ht="23.25" customHeight="1"/>
    <row r="280" customFormat="1" ht="23.25" customHeight="1"/>
    <row r="281" customFormat="1" ht="23.25" customHeight="1"/>
    <row r="282" customFormat="1" ht="23.25" customHeight="1"/>
    <row r="283" customFormat="1" ht="23.25" customHeight="1"/>
    <row r="284" customFormat="1" ht="23.25" customHeight="1"/>
    <row r="285" customFormat="1" ht="23.25" customHeight="1"/>
    <row r="286" customFormat="1" ht="23.25" customHeight="1"/>
    <row r="287" customFormat="1" ht="23.25" customHeight="1"/>
    <row r="288" customFormat="1" ht="23.25" customHeight="1"/>
    <row r="289" customFormat="1" ht="23.25" customHeight="1"/>
    <row r="290" customFormat="1" ht="23.25" customHeight="1"/>
    <row r="291" customFormat="1" ht="23.25" customHeight="1"/>
    <row r="292" customFormat="1" ht="23.25" customHeight="1"/>
    <row r="293" customFormat="1" ht="23.25" customHeight="1"/>
    <row r="294" customFormat="1" ht="23.25" customHeight="1"/>
    <row r="295" customFormat="1" ht="23.25" customHeight="1"/>
    <row r="296" customFormat="1" ht="23.25" customHeight="1"/>
    <row r="297" customFormat="1" ht="23.25" customHeight="1"/>
    <row r="298" customFormat="1" ht="23.25" customHeight="1"/>
    <row r="299" customFormat="1" ht="23.25" customHeight="1"/>
    <row r="300" customFormat="1" ht="23.25" customHeight="1"/>
    <row r="301" customFormat="1" ht="23.25" customHeight="1"/>
    <row r="302" customFormat="1" ht="23.25" customHeight="1"/>
    <row r="303" customFormat="1" ht="23.25" customHeight="1"/>
    <row r="304" customFormat="1" ht="23.25" customHeight="1"/>
    <row r="305" customFormat="1" ht="23.25" customHeight="1"/>
    <row r="306" customFormat="1" ht="23.25" customHeight="1"/>
    <row r="307" customFormat="1" ht="23.25" customHeight="1"/>
    <row r="308" customFormat="1" ht="23.25" customHeight="1"/>
    <row r="309" customFormat="1" ht="23.25" customHeight="1"/>
    <row r="310" customFormat="1" ht="23.25" customHeight="1"/>
    <row r="311" customFormat="1" ht="23.25" customHeight="1"/>
    <row r="312" customFormat="1" ht="23.25" customHeight="1"/>
    <row r="313" customFormat="1" ht="23.25" customHeight="1"/>
    <row r="314" customFormat="1" ht="23.25" customHeight="1"/>
    <row r="315" customFormat="1" ht="23.25" customHeight="1"/>
    <row r="316" customFormat="1" ht="23.25" customHeight="1"/>
    <row r="317" customFormat="1" ht="23.25" customHeight="1"/>
    <row r="318" customFormat="1" ht="23.25" customHeight="1"/>
    <row r="319" customFormat="1" ht="23.25" customHeight="1"/>
    <row r="320" customFormat="1" ht="23.25" customHeight="1"/>
    <row r="321" customFormat="1" ht="23.25" customHeight="1"/>
    <row r="322" customFormat="1" ht="23.25" customHeight="1"/>
    <row r="323" customFormat="1" ht="23.25" customHeight="1"/>
    <row r="324" customFormat="1" ht="23.25" customHeight="1"/>
    <row r="325" customFormat="1" ht="23.25" customHeight="1"/>
    <row r="326" customFormat="1" ht="23.25" customHeight="1"/>
    <row r="327" customFormat="1" ht="23.25" customHeight="1"/>
    <row r="328" customFormat="1" ht="23.25" customHeight="1"/>
    <row r="329" customFormat="1" ht="23.25" customHeight="1"/>
    <row r="330" customFormat="1" ht="23.25" customHeight="1"/>
    <row r="331" customFormat="1" ht="23.25" customHeight="1"/>
    <row r="332" customFormat="1" ht="23.25" customHeight="1"/>
    <row r="333" customFormat="1" ht="23.25" customHeight="1"/>
    <row r="334" customFormat="1" ht="23.25" customHeight="1"/>
    <row r="335" customFormat="1" ht="23.25" customHeight="1"/>
    <row r="336" customFormat="1" ht="23.25" customHeight="1"/>
    <row r="337" customFormat="1" ht="23.25" customHeight="1"/>
    <row r="338" customFormat="1" ht="23.25" customHeight="1"/>
    <row r="339" customFormat="1" ht="23.25" customHeight="1"/>
    <row r="340" customFormat="1" ht="23.25" customHeight="1"/>
    <row r="341" customFormat="1" ht="23.25" customHeight="1"/>
    <row r="342" customFormat="1" ht="23.25" customHeight="1"/>
    <row r="343" customFormat="1" ht="23.25" customHeight="1"/>
    <row r="344" customFormat="1" ht="23.25" customHeight="1"/>
    <row r="345" customFormat="1" ht="23.25" customHeight="1"/>
    <row r="346" customFormat="1" ht="23.25" customHeight="1"/>
    <row r="347" customFormat="1" ht="23.25" customHeight="1"/>
    <row r="348" customFormat="1" ht="23.25" customHeight="1"/>
    <row r="349" customFormat="1" ht="23.25" customHeight="1"/>
    <row r="350" customFormat="1" ht="23.25" customHeight="1"/>
    <row r="351" customFormat="1" ht="23.25" customHeight="1"/>
    <row r="352" customFormat="1" ht="23.25" customHeight="1"/>
    <row r="353" customFormat="1" ht="23.25" customHeight="1"/>
    <row r="354" customFormat="1" ht="23.25" customHeight="1"/>
    <row r="355" customFormat="1" ht="23.25" customHeight="1"/>
    <row r="356" customFormat="1" ht="23.25" customHeight="1"/>
    <row r="357" customFormat="1" ht="23.25" customHeight="1"/>
    <row r="358" customFormat="1" ht="23.25" customHeight="1"/>
    <row r="359" customFormat="1" ht="23.25" customHeight="1"/>
    <row r="360" customFormat="1" ht="23.25" customHeight="1"/>
    <row r="361" customFormat="1" ht="23.25" customHeight="1"/>
    <row r="362" customFormat="1" ht="23.25" customHeight="1"/>
    <row r="363" customFormat="1" ht="23.25" customHeight="1"/>
    <row r="364" customFormat="1" ht="23.25" customHeight="1"/>
    <row r="365" customFormat="1" ht="23.25" customHeight="1"/>
    <row r="366" customFormat="1" ht="23.25" customHeight="1"/>
    <row r="367" customFormat="1" ht="23.25" customHeight="1"/>
    <row r="368" customFormat="1" ht="23.25" customHeight="1"/>
    <row r="369" customFormat="1" ht="23.25" customHeight="1"/>
    <row r="370" customFormat="1" ht="23.25" customHeight="1"/>
    <row r="371" customFormat="1" ht="23.25" customHeight="1"/>
    <row r="372" customFormat="1" ht="23.25" customHeight="1"/>
    <row r="373" customFormat="1" ht="23.25" customHeight="1"/>
    <row r="374" customFormat="1" ht="23.25" customHeight="1"/>
    <row r="375" customFormat="1" ht="23.25" customHeight="1"/>
    <row r="376" customFormat="1" ht="23.25" customHeight="1"/>
    <row r="377" customFormat="1" ht="23.25" customHeight="1"/>
    <row r="378" customFormat="1" ht="23.25" customHeight="1"/>
    <row r="379" customFormat="1" ht="23.25" customHeight="1"/>
    <row r="380" customFormat="1" ht="23.25" customHeight="1"/>
    <row r="381" customFormat="1" ht="23.25" customHeight="1"/>
    <row r="382" customFormat="1" ht="23.25" customHeight="1"/>
    <row r="383" customFormat="1" ht="23.25" customHeight="1"/>
    <row r="384" customFormat="1" ht="23.25" customHeight="1"/>
    <row r="385" customFormat="1" ht="23.25" customHeight="1"/>
    <row r="386" customFormat="1" ht="23.25" customHeight="1"/>
    <row r="387" customFormat="1" ht="23.25" customHeight="1"/>
    <row r="388" customFormat="1" ht="23.25" customHeight="1"/>
    <row r="389" customFormat="1" ht="23.25" customHeight="1"/>
    <row r="390" customFormat="1" ht="23.25" customHeight="1"/>
    <row r="391" customFormat="1" ht="23.25" customHeight="1"/>
    <row r="392" customFormat="1" ht="23.25" customHeight="1"/>
    <row r="393" customFormat="1" ht="23.25" customHeight="1"/>
    <row r="394" customFormat="1" ht="23.25" customHeight="1"/>
    <row r="395" customFormat="1" ht="23.25" customHeight="1"/>
    <row r="396" customFormat="1" ht="23.25" customHeight="1"/>
    <row r="397" customFormat="1" ht="23.25" customHeight="1"/>
    <row r="398" customFormat="1" ht="23.25" customHeight="1"/>
    <row r="399" customFormat="1" ht="23.25" customHeight="1"/>
    <row r="400" customFormat="1" ht="23.25" customHeight="1"/>
    <row r="401" customFormat="1" ht="23.25" customHeight="1"/>
    <row r="402" customFormat="1" ht="23.25" customHeight="1"/>
    <row r="403" customFormat="1" ht="23.25" customHeight="1"/>
    <row r="404" customFormat="1" ht="23.25" customHeight="1"/>
    <row r="405" customFormat="1" ht="23.25" customHeight="1"/>
    <row r="406" customFormat="1" ht="23.25" customHeight="1"/>
    <row r="407" customFormat="1" ht="23.25" customHeight="1"/>
    <row r="408" customFormat="1" ht="23.25" customHeight="1"/>
    <row r="409" customFormat="1" ht="23.25" customHeight="1"/>
    <row r="410" customFormat="1" ht="23.25" customHeight="1"/>
    <row r="411" customFormat="1" ht="23.25" customHeight="1"/>
    <row r="412" customFormat="1" ht="23.25" customHeight="1"/>
    <row r="413" customFormat="1" ht="23.25" customHeight="1"/>
    <row r="414" customFormat="1" ht="23.25" customHeight="1"/>
    <row r="415" customFormat="1" ht="23.25" customHeight="1"/>
    <row r="416" customFormat="1" ht="23.25" customHeight="1"/>
    <row r="417" customFormat="1" ht="23.25" customHeight="1"/>
    <row r="418" customFormat="1" ht="23.25" customHeight="1"/>
    <row r="419" customFormat="1" ht="23.25" customHeight="1"/>
    <row r="420" customFormat="1" ht="23.25" customHeight="1"/>
    <row r="421" customFormat="1" ht="23.25" customHeight="1"/>
    <row r="422" customFormat="1" ht="23.25" customHeight="1"/>
    <row r="423" customFormat="1" ht="23.25" customHeight="1"/>
    <row r="424" customFormat="1" ht="23.25" customHeight="1"/>
    <row r="425" customFormat="1" ht="23.25" customHeight="1"/>
    <row r="426" customFormat="1" ht="23.25" customHeight="1"/>
    <row r="427" customFormat="1" ht="23.25" customHeight="1"/>
    <row r="428" customFormat="1" ht="23.25" customHeight="1"/>
    <row r="429" customFormat="1" ht="23.25" customHeight="1"/>
    <row r="430" customFormat="1" ht="23.25" customHeight="1"/>
    <row r="431" customFormat="1" ht="23.25" customHeight="1"/>
    <row r="432" customFormat="1" ht="23.25" customHeight="1"/>
    <row r="433" customFormat="1" ht="23.25" customHeight="1"/>
    <row r="434" customFormat="1" ht="23.25" customHeight="1"/>
    <row r="435" customFormat="1" ht="23.25" customHeight="1"/>
    <row r="436" customFormat="1" ht="23.25" customHeight="1"/>
    <row r="437" customFormat="1" ht="23.25" customHeight="1"/>
    <row r="438" customFormat="1" ht="23.25" customHeight="1"/>
    <row r="439" customFormat="1" ht="23.25" customHeight="1"/>
    <row r="440" customFormat="1" ht="23.25" customHeight="1"/>
    <row r="441" customFormat="1" ht="23.25" customHeight="1"/>
    <row r="442" customFormat="1" ht="23.25" customHeight="1"/>
    <row r="443" customFormat="1" ht="23.25" customHeight="1"/>
    <row r="444" customFormat="1" ht="23.25" customHeight="1"/>
    <row r="445" customFormat="1" ht="23.25" customHeight="1"/>
    <row r="446" customFormat="1" ht="23.25" customHeight="1"/>
    <row r="447" customFormat="1" ht="23.25" customHeight="1"/>
    <row r="448" customFormat="1" ht="23.25" customHeight="1"/>
    <row r="449" customFormat="1" ht="23.25" customHeight="1"/>
    <row r="450" customFormat="1" ht="23.25" customHeight="1"/>
    <row r="451" customFormat="1" ht="23.25" customHeight="1"/>
    <row r="452" customFormat="1" ht="23.25" customHeight="1"/>
    <row r="453" customFormat="1" ht="23.25" customHeight="1"/>
    <row r="454" customFormat="1" ht="23.25" customHeight="1"/>
    <row r="455" customFormat="1" ht="23.25" customHeight="1"/>
    <row r="456" customFormat="1" ht="23.25" customHeight="1"/>
    <row r="457" customFormat="1" ht="23.25" customHeight="1"/>
  </sheetData>
  <sheetProtection algorithmName="SHA-512" hashValue="4r6wno9CESLeKg7Bs1wqZBN2YDbirbsrFmxL/W4tNHXEOXCxg8ZLkDnzDD6R07OxEJ6dS1Vlq/PTwAo5OLV64A==" saltValue="x2lnE0O1/zMeSJMl2522K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300" verticalDpi="300" r:id="rId1"/>
  <headerFooter>
    <oddFooter>&amp;C_x000D_&amp;1#&amp;"Calibri"&amp;12&amp;K008000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77F3-9D9B-48C4-803D-7D6AABE6BD87}">
  <dimension ref="A1:AB131"/>
  <sheetViews>
    <sheetView showGridLines="0" tabSelected="1" zoomScale="85" zoomScaleNormal="85" workbookViewId="0">
      <pane xSplit="2" ySplit="8" topLeftCell="S9" activePane="bottomRight" state="frozen"/>
      <selection pane="bottomRight" activeCell="S39" sqref="S39"/>
      <selection pane="bottomLeft" activeCell="A9" sqref="A9"/>
      <selection pane="topRight" activeCell="C1" sqref="C1"/>
    </sheetView>
  </sheetViews>
  <sheetFormatPr defaultRowHeight="15.75"/>
  <cols>
    <col min="1" max="1" width="7.140625" style="7" customWidth="1"/>
    <col min="2" max="2" width="100.42578125" style="7" customWidth="1"/>
    <col min="3" max="3" width="21.42578125" style="7" customWidth="1"/>
    <col min="4" max="14" width="13.85546875" style="7" customWidth="1"/>
    <col min="15" max="15" width="13.85546875" style="8" customWidth="1"/>
    <col min="16" max="16" width="12" style="7" customWidth="1"/>
    <col min="17" max="16384" width="9.140625" style="7"/>
  </cols>
  <sheetData>
    <row r="1" spans="1:28" ht="18.75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8" ht="18.75">
      <c r="A2" s="32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R2" s="30"/>
      <c r="W2" s="30"/>
      <c r="AB2" s="30"/>
    </row>
    <row r="3" spans="1:28" ht="18.75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R3" s="30"/>
      <c r="W3" s="30"/>
      <c r="AB3" s="30"/>
    </row>
    <row r="4" spans="1:28">
      <c r="A4" s="8"/>
      <c r="B4" s="8"/>
      <c r="R4" s="30"/>
      <c r="W4" s="30"/>
      <c r="AB4" s="30"/>
    </row>
    <row r="5" spans="1:28">
      <c r="A5" s="12" t="s">
        <v>4</v>
      </c>
      <c r="B5" s="13"/>
      <c r="C5" s="9">
        <v>254306.80761780101</v>
      </c>
      <c r="R5" s="30"/>
      <c r="W5" s="30"/>
      <c r="AB5" s="30"/>
    </row>
    <row r="6" spans="1:28">
      <c r="A6" s="12" t="s">
        <v>5</v>
      </c>
      <c r="B6" s="13"/>
      <c r="C6" s="9">
        <v>400000</v>
      </c>
    </row>
    <row r="8" spans="1:28" s="8" customFormat="1">
      <c r="A8" s="14" t="s">
        <v>6</v>
      </c>
      <c r="B8" s="14"/>
      <c r="C8" s="14" t="s">
        <v>7</v>
      </c>
      <c r="D8" s="14"/>
      <c r="E8" s="37">
        <f>(C5*0.7)+C6</f>
        <v>578014.76533246064</v>
      </c>
      <c r="F8" s="38"/>
      <c r="G8" s="38"/>
      <c r="H8" s="38"/>
      <c r="I8" s="38"/>
      <c r="J8" s="38"/>
      <c r="K8" s="38"/>
      <c r="L8" s="38"/>
      <c r="M8" s="38"/>
      <c r="N8" s="38"/>
      <c r="O8" s="39"/>
    </row>
    <row r="9" spans="1:28">
      <c r="A9" s="15" t="s">
        <v>8</v>
      </c>
      <c r="B9" s="15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G9" s="23" t="s">
        <v>14</v>
      </c>
      <c r="H9" s="23" t="s">
        <v>15</v>
      </c>
      <c r="I9" s="23" t="s">
        <v>16</v>
      </c>
      <c r="J9" s="23" t="s">
        <v>17</v>
      </c>
      <c r="K9" s="23" t="s">
        <v>18</v>
      </c>
      <c r="L9" s="23" t="s">
        <v>19</v>
      </c>
      <c r="M9" s="23" t="s">
        <v>20</v>
      </c>
      <c r="N9" s="23" t="s">
        <v>21</v>
      </c>
      <c r="O9" s="23" t="s">
        <v>22</v>
      </c>
    </row>
    <row r="10" spans="1:28" s="12" customFormat="1">
      <c r="A10" s="16">
        <v>1</v>
      </c>
      <c r="B10" s="16" t="s">
        <v>23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</row>
    <row r="11" spans="1:28">
      <c r="A11" s="15" t="s">
        <v>24</v>
      </c>
      <c r="B11" s="15" t="s">
        <v>25</v>
      </c>
      <c r="C11" s="6">
        <v>0</v>
      </c>
      <c r="D11" s="6">
        <v>450</v>
      </c>
      <c r="E11" s="6">
        <v>450</v>
      </c>
      <c r="F11" s="6">
        <v>450</v>
      </c>
      <c r="G11" s="6">
        <v>450</v>
      </c>
      <c r="H11" s="6">
        <v>450</v>
      </c>
      <c r="I11" s="6">
        <v>0</v>
      </c>
      <c r="J11" s="6">
        <v>450</v>
      </c>
      <c r="K11" s="6">
        <v>450</v>
      </c>
      <c r="L11" s="6">
        <v>450</v>
      </c>
      <c r="M11" s="6">
        <v>450</v>
      </c>
      <c r="N11" s="6">
        <v>450</v>
      </c>
      <c r="O11" s="10">
        <f t="shared" ref="O11:O101" si="0">SUM(C11:N11)</f>
        <v>4500</v>
      </c>
    </row>
    <row r="12" spans="1:28">
      <c r="A12" s="15" t="s">
        <v>26</v>
      </c>
      <c r="B12" s="15" t="s">
        <v>27</v>
      </c>
      <c r="C12" s="6">
        <v>0</v>
      </c>
      <c r="D12" s="6">
        <v>400</v>
      </c>
      <c r="E12" s="6">
        <v>400</v>
      </c>
      <c r="F12" s="6">
        <v>400</v>
      </c>
      <c r="G12" s="6">
        <v>400</v>
      </c>
      <c r="H12" s="6">
        <v>400</v>
      </c>
      <c r="I12" s="6">
        <v>0</v>
      </c>
      <c r="J12" s="6">
        <v>400</v>
      </c>
      <c r="K12" s="6">
        <v>400</v>
      </c>
      <c r="L12" s="6">
        <v>400</v>
      </c>
      <c r="M12" s="6">
        <v>400</v>
      </c>
      <c r="N12" s="6">
        <v>1000</v>
      </c>
      <c r="O12" s="10">
        <f t="shared" si="0"/>
        <v>4600</v>
      </c>
    </row>
    <row r="13" spans="1:28">
      <c r="A13" s="15" t="s">
        <v>28</v>
      </c>
      <c r="B13" s="15" t="s">
        <v>29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10">
        <f t="shared" si="0"/>
        <v>0</v>
      </c>
    </row>
    <row r="14" spans="1:28">
      <c r="A14" s="15" t="s">
        <v>30</v>
      </c>
      <c r="B14" s="15" t="s">
        <v>31</v>
      </c>
      <c r="C14" s="6">
        <v>0</v>
      </c>
      <c r="D14" s="6">
        <v>200</v>
      </c>
      <c r="E14" s="6">
        <v>200</v>
      </c>
      <c r="F14" s="6">
        <v>200</v>
      </c>
      <c r="G14" s="6">
        <v>200</v>
      </c>
      <c r="H14" s="6">
        <v>200</v>
      </c>
      <c r="I14" s="6">
        <v>0</v>
      </c>
      <c r="J14" s="6">
        <v>200</v>
      </c>
      <c r="K14" s="6">
        <v>200</v>
      </c>
      <c r="L14" s="6">
        <v>200</v>
      </c>
      <c r="M14" s="6">
        <v>200</v>
      </c>
      <c r="N14" s="6">
        <v>200</v>
      </c>
      <c r="O14" s="10">
        <f t="shared" si="0"/>
        <v>2000</v>
      </c>
      <c r="P14" s="11"/>
    </row>
    <row r="15" spans="1:28" s="12" customFormat="1">
      <c r="A15" s="17"/>
      <c r="B15" s="18" t="s">
        <v>32</v>
      </c>
      <c r="C15" s="28">
        <f>SUM(C11:C14)</f>
        <v>0</v>
      </c>
      <c r="D15" s="28">
        <f t="shared" ref="D15:O15" si="1">SUM(D11:D14)</f>
        <v>1050</v>
      </c>
      <c r="E15" s="28">
        <f t="shared" si="1"/>
        <v>1050</v>
      </c>
      <c r="F15" s="28">
        <f t="shared" si="1"/>
        <v>1050</v>
      </c>
      <c r="G15" s="28">
        <f t="shared" si="1"/>
        <v>1050</v>
      </c>
      <c r="H15" s="28">
        <f t="shared" si="1"/>
        <v>1050</v>
      </c>
      <c r="I15" s="28">
        <f t="shared" si="1"/>
        <v>0</v>
      </c>
      <c r="J15" s="28">
        <f t="shared" si="1"/>
        <v>1050</v>
      </c>
      <c r="K15" s="28">
        <f t="shared" si="1"/>
        <v>1050</v>
      </c>
      <c r="L15" s="28">
        <f t="shared" si="1"/>
        <v>1050</v>
      </c>
      <c r="M15" s="28">
        <f t="shared" si="1"/>
        <v>1050</v>
      </c>
      <c r="N15" s="28">
        <f t="shared" si="1"/>
        <v>1650</v>
      </c>
      <c r="O15" s="28">
        <f t="shared" si="1"/>
        <v>11100</v>
      </c>
      <c r="P15" s="29"/>
    </row>
    <row r="16" spans="1:28" s="12" customFormat="1">
      <c r="A16" s="16">
        <v>2</v>
      </c>
      <c r="B16" s="16" t="s">
        <v>33</v>
      </c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6">
      <c r="A17" s="15" t="s">
        <v>34</v>
      </c>
      <c r="B17" s="15" t="s">
        <v>35</v>
      </c>
      <c r="C17" s="6">
        <v>100000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10">
        <f t="shared" si="0"/>
        <v>100000</v>
      </c>
    </row>
    <row r="18" spans="1:16">
      <c r="A18" s="15" t="s">
        <v>36</v>
      </c>
      <c r="B18" s="15" t="s">
        <v>37</v>
      </c>
      <c r="C18" s="6">
        <v>0</v>
      </c>
      <c r="D18" s="6">
        <v>2000</v>
      </c>
      <c r="E18" s="6">
        <v>0</v>
      </c>
      <c r="F18" s="6">
        <v>2000</v>
      </c>
      <c r="G18" s="6">
        <v>0</v>
      </c>
      <c r="H18" s="6">
        <v>0</v>
      </c>
      <c r="I18" s="6">
        <v>0</v>
      </c>
      <c r="J18" s="6">
        <v>500</v>
      </c>
      <c r="K18" s="6">
        <v>0</v>
      </c>
      <c r="L18" s="6">
        <v>0</v>
      </c>
      <c r="M18" s="6">
        <v>0</v>
      </c>
      <c r="N18" s="6">
        <v>0</v>
      </c>
      <c r="O18" s="10">
        <f t="shared" si="0"/>
        <v>4500</v>
      </c>
    </row>
    <row r="19" spans="1:16">
      <c r="A19" s="15" t="s">
        <v>38</v>
      </c>
      <c r="B19" s="15" t="s">
        <v>25</v>
      </c>
      <c r="C19" s="6">
        <v>20000</v>
      </c>
      <c r="D19" s="6">
        <v>20000</v>
      </c>
      <c r="E19" s="6">
        <v>10100</v>
      </c>
      <c r="F19" s="6">
        <v>100</v>
      </c>
      <c r="G19" s="6">
        <v>100</v>
      </c>
      <c r="H19" s="6">
        <v>100</v>
      </c>
      <c r="I19" s="6">
        <v>100</v>
      </c>
      <c r="J19" s="6">
        <v>100</v>
      </c>
      <c r="K19" s="6">
        <v>100</v>
      </c>
      <c r="L19" s="6">
        <v>100</v>
      </c>
      <c r="M19" s="6">
        <v>100</v>
      </c>
      <c r="N19" s="6">
        <v>100</v>
      </c>
      <c r="O19" s="10">
        <f t="shared" si="0"/>
        <v>51000</v>
      </c>
    </row>
    <row r="20" spans="1:16">
      <c r="A20" s="15" t="s">
        <v>39</v>
      </c>
      <c r="B20" s="15" t="s">
        <v>27</v>
      </c>
      <c r="C20" s="6">
        <v>40000</v>
      </c>
      <c r="D20" s="6">
        <v>40000</v>
      </c>
      <c r="E20" s="6">
        <v>20000</v>
      </c>
      <c r="F20" s="6">
        <v>0</v>
      </c>
      <c r="G20" s="6">
        <v>300</v>
      </c>
      <c r="H20" s="6">
        <v>300</v>
      </c>
      <c r="I20" s="6">
        <v>0</v>
      </c>
      <c r="J20" s="6">
        <v>300</v>
      </c>
      <c r="K20" s="6">
        <v>0</v>
      </c>
      <c r="L20" s="6">
        <v>300</v>
      </c>
      <c r="M20" s="6">
        <v>0</v>
      </c>
      <c r="N20" s="6">
        <v>0</v>
      </c>
      <c r="O20" s="10">
        <f t="shared" si="0"/>
        <v>101200</v>
      </c>
    </row>
    <row r="21" spans="1:16">
      <c r="A21" s="15" t="s">
        <v>40</v>
      </c>
      <c r="B21" s="15" t="s">
        <v>29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10">
        <f t="shared" si="0"/>
        <v>0</v>
      </c>
    </row>
    <row r="22" spans="1:16">
      <c r="A22" s="15" t="s">
        <v>41</v>
      </c>
      <c r="B22" s="15" t="s">
        <v>42</v>
      </c>
      <c r="C22" s="6">
        <v>0</v>
      </c>
      <c r="D22" s="6">
        <v>0</v>
      </c>
      <c r="E22" s="6">
        <v>0</v>
      </c>
      <c r="F22" s="6">
        <v>200</v>
      </c>
      <c r="G22" s="6">
        <v>200</v>
      </c>
      <c r="H22" s="6">
        <v>200</v>
      </c>
      <c r="I22" s="6">
        <v>200</v>
      </c>
      <c r="J22" s="6">
        <v>200</v>
      </c>
      <c r="K22" s="6">
        <v>200</v>
      </c>
      <c r="L22" s="6">
        <v>200</v>
      </c>
      <c r="M22" s="6">
        <v>200</v>
      </c>
      <c r="N22" s="6">
        <v>200</v>
      </c>
      <c r="O22" s="10">
        <f t="shared" si="0"/>
        <v>1800</v>
      </c>
    </row>
    <row r="23" spans="1:16">
      <c r="A23" s="15" t="s">
        <v>43</v>
      </c>
      <c r="B23" s="15" t="s">
        <v>44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10">
        <f t="shared" si="0"/>
        <v>0</v>
      </c>
    </row>
    <row r="24" spans="1:16">
      <c r="A24" s="15" t="s">
        <v>45</v>
      </c>
      <c r="B24" s="15" t="s">
        <v>46</v>
      </c>
      <c r="C24" s="6">
        <v>10000</v>
      </c>
      <c r="D24" s="6">
        <v>3400</v>
      </c>
      <c r="E24" s="6">
        <v>20000</v>
      </c>
      <c r="F24" s="6">
        <v>3400</v>
      </c>
      <c r="G24" s="6">
        <v>4000</v>
      </c>
      <c r="H24" s="6">
        <v>3000</v>
      </c>
      <c r="I24" s="6">
        <v>3000</v>
      </c>
      <c r="J24" s="6">
        <v>3000</v>
      </c>
      <c r="K24" s="6">
        <v>3000</v>
      </c>
      <c r="L24" s="6">
        <v>3400</v>
      </c>
      <c r="M24" s="6">
        <v>3400</v>
      </c>
      <c r="N24" s="6">
        <v>1000</v>
      </c>
      <c r="O24" s="10">
        <f t="shared" si="0"/>
        <v>60600</v>
      </c>
    </row>
    <row r="25" spans="1:16">
      <c r="A25" s="15" t="s">
        <v>47</v>
      </c>
      <c r="B25" s="15" t="s">
        <v>48</v>
      </c>
      <c r="C25" s="6">
        <v>15000</v>
      </c>
      <c r="D25" s="6">
        <v>25000</v>
      </c>
      <c r="E25" s="6">
        <v>30000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3000</v>
      </c>
      <c r="L25" s="6">
        <v>0</v>
      </c>
      <c r="M25" s="6">
        <v>0</v>
      </c>
      <c r="N25" s="6">
        <v>0</v>
      </c>
      <c r="O25" s="10">
        <f t="shared" si="0"/>
        <v>73000</v>
      </c>
      <c r="P25" s="11"/>
    </row>
    <row r="26" spans="1:16" s="12" customFormat="1">
      <c r="A26" s="17"/>
      <c r="B26" s="18" t="s">
        <v>32</v>
      </c>
      <c r="C26" s="28">
        <f>SUM(C17:C25)</f>
        <v>185000</v>
      </c>
      <c r="D26" s="28">
        <f t="shared" ref="D26:O26" si="2">SUM(D17:D25)</f>
        <v>90400</v>
      </c>
      <c r="E26" s="28">
        <f t="shared" si="2"/>
        <v>80100</v>
      </c>
      <c r="F26" s="28">
        <f t="shared" si="2"/>
        <v>5700</v>
      </c>
      <c r="G26" s="28">
        <f t="shared" si="2"/>
        <v>4600</v>
      </c>
      <c r="H26" s="28">
        <f t="shared" si="2"/>
        <v>3600</v>
      </c>
      <c r="I26" s="28">
        <f t="shared" si="2"/>
        <v>3300</v>
      </c>
      <c r="J26" s="28">
        <f t="shared" si="2"/>
        <v>4100</v>
      </c>
      <c r="K26" s="28">
        <f t="shared" si="2"/>
        <v>6300</v>
      </c>
      <c r="L26" s="28">
        <f t="shared" si="2"/>
        <v>4000</v>
      </c>
      <c r="M26" s="28">
        <f t="shared" si="2"/>
        <v>3700</v>
      </c>
      <c r="N26" s="28">
        <f t="shared" si="2"/>
        <v>1300</v>
      </c>
      <c r="O26" s="28">
        <f t="shared" si="2"/>
        <v>392100</v>
      </c>
      <c r="P26" s="29"/>
    </row>
    <row r="27" spans="1:16" s="12" customFormat="1">
      <c r="A27" s="16">
        <v>3</v>
      </c>
      <c r="B27" s="16" t="s">
        <v>49</v>
      </c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</row>
    <row r="28" spans="1:16">
      <c r="A28" s="15" t="s">
        <v>50</v>
      </c>
      <c r="B28" s="15" t="s">
        <v>51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2000</v>
      </c>
      <c r="I28" s="6">
        <v>0</v>
      </c>
      <c r="J28" s="6">
        <v>0</v>
      </c>
      <c r="K28" s="6">
        <v>2000</v>
      </c>
      <c r="L28" s="6">
        <v>0</v>
      </c>
      <c r="M28" s="6">
        <v>0</v>
      </c>
      <c r="N28" s="6">
        <v>0</v>
      </c>
      <c r="O28" s="10">
        <f t="shared" si="0"/>
        <v>4000</v>
      </c>
    </row>
    <row r="29" spans="1:16">
      <c r="A29" s="15" t="s">
        <v>52</v>
      </c>
      <c r="B29" s="15" t="s">
        <v>53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10">
        <f t="shared" si="0"/>
        <v>0</v>
      </c>
    </row>
    <row r="30" spans="1:16">
      <c r="A30" s="15" t="s">
        <v>54</v>
      </c>
      <c r="B30" s="15" t="s">
        <v>55</v>
      </c>
      <c r="C30" s="6">
        <v>2000</v>
      </c>
      <c r="D30" s="6">
        <v>2000</v>
      </c>
      <c r="E30" s="6">
        <v>2000</v>
      </c>
      <c r="F30" s="6">
        <v>2000</v>
      </c>
      <c r="G30" s="6">
        <v>2000</v>
      </c>
      <c r="H30" s="6">
        <v>2000</v>
      </c>
      <c r="I30" s="6">
        <v>0</v>
      </c>
      <c r="J30" s="6">
        <v>0</v>
      </c>
      <c r="K30" s="6">
        <v>2000</v>
      </c>
      <c r="L30" s="6">
        <v>1000</v>
      </c>
      <c r="M30" s="6">
        <v>1000</v>
      </c>
      <c r="N30" s="6">
        <v>1000</v>
      </c>
      <c r="O30" s="10">
        <f t="shared" si="0"/>
        <v>17000</v>
      </c>
    </row>
    <row r="31" spans="1:16">
      <c r="A31" s="15" t="s">
        <v>56</v>
      </c>
      <c r="B31" s="15" t="s">
        <v>57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1000</v>
      </c>
      <c r="I31" s="6">
        <v>1000</v>
      </c>
      <c r="J31" s="6">
        <v>1000</v>
      </c>
      <c r="K31" s="6">
        <v>0</v>
      </c>
      <c r="L31" s="6">
        <v>1000</v>
      </c>
      <c r="M31" s="6">
        <v>0</v>
      </c>
      <c r="N31" s="6">
        <v>1000</v>
      </c>
      <c r="O31" s="10">
        <f t="shared" si="0"/>
        <v>5000</v>
      </c>
    </row>
    <row r="32" spans="1:16">
      <c r="A32" s="15" t="s">
        <v>58</v>
      </c>
      <c r="B32" s="15" t="s">
        <v>59</v>
      </c>
      <c r="C32" s="6">
        <v>0</v>
      </c>
      <c r="D32" s="6">
        <v>0</v>
      </c>
      <c r="E32" s="6">
        <v>0</v>
      </c>
      <c r="F32" s="6">
        <v>0</v>
      </c>
      <c r="G32" s="6">
        <v>500</v>
      </c>
      <c r="H32" s="6">
        <v>500</v>
      </c>
      <c r="I32" s="6">
        <v>500</v>
      </c>
      <c r="J32" s="6">
        <v>500</v>
      </c>
      <c r="K32" s="6">
        <v>500</v>
      </c>
      <c r="L32" s="6">
        <v>500</v>
      </c>
      <c r="M32" s="6">
        <v>500</v>
      </c>
      <c r="N32" s="6">
        <v>500</v>
      </c>
      <c r="O32" s="10">
        <f t="shared" si="0"/>
        <v>4000</v>
      </c>
    </row>
    <row r="33" spans="1:15">
      <c r="A33" s="15" t="s">
        <v>60</v>
      </c>
      <c r="B33" s="15" t="s">
        <v>61</v>
      </c>
      <c r="C33" s="6">
        <v>0</v>
      </c>
      <c r="D33" s="6">
        <v>0</v>
      </c>
      <c r="E33" s="6">
        <v>0</v>
      </c>
      <c r="F33" s="6">
        <v>1000</v>
      </c>
      <c r="G33" s="6">
        <v>1000</v>
      </c>
      <c r="H33" s="6">
        <v>1000</v>
      </c>
      <c r="I33" s="6">
        <v>1000</v>
      </c>
      <c r="J33" s="6">
        <v>1000</v>
      </c>
      <c r="K33" s="6">
        <v>1000</v>
      </c>
      <c r="L33" s="6">
        <v>1000</v>
      </c>
      <c r="M33" s="6">
        <v>1000</v>
      </c>
      <c r="N33" s="6">
        <v>1000</v>
      </c>
      <c r="O33" s="10">
        <f t="shared" si="0"/>
        <v>9000</v>
      </c>
    </row>
    <row r="34" spans="1:15">
      <c r="A34" s="15" t="s">
        <v>62</v>
      </c>
      <c r="B34" s="15" t="s">
        <v>63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10">
        <f t="shared" si="0"/>
        <v>0</v>
      </c>
    </row>
    <row r="35" spans="1:15" s="12" customFormat="1">
      <c r="A35" s="17"/>
      <c r="B35" s="18" t="s">
        <v>32</v>
      </c>
      <c r="C35" s="28">
        <f>SUM(C28:C34)</f>
        <v>2000</v>
      </c>
      <c r="D35" s="28">
        <f t="shared" ref="D35:O35" si="3">SUM(D28:D34)</f>
        <v>2000</v>
      </c>
      <c r="E35" s="28">
        <f t="shared" si="3"/>
        <v>2000</v>
      </c>
      <c r="F35" s="28">
        <f t="shared" si="3"/>
        <v>3000</v>
      </c>
      <c r="G35" s="28">
        <f t="shared" si="3"/>
        <v>3500</v>
      </c>
      <c r="H35" s="28">
        <f t="shared" si="3"/>
        <v>6500</v>
      </c>
      <c r="I35" s="28">
        <f t="shared" si="3"/>
        <v>2500</v>
      </c>
      <c r="J35" s="28">
        <f t="shared" si="3"/>
        <v>2500</v>
      </c>
      <c r="K35" s="28">
        <f t="shared" si="3"/>
        <v>5500</v>
      </c>
      <c r="L35" s="28">
        <f t="shared" si="3"/>
        <v>3500</v>
      </c>
      <c r="M35" s="28">
        <f t="shared" si="3"/>
        <v>2500</v>
      </c>
      <c r="N35" s="28">
        <f t="shared" si="3"/>
        <v>3500</v>
      </c>
      <c r="O35" s="28">
        <f t="shared" si="3"/>
        <v>39000</v>
      </c>
    </row>
    <row r="36" spans="1:15" s="12" customFormat="1">
      <c r="A36" s="16">
        <v>4</v>
      </c>
      <c r="B36" s="16" t="s">
        <v>64</v>
      </c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6"/>
    </row>
    <row r="37" spans="1:15">
      <c r="A37" s="15" t="s">
        <v>65</v>
      </c>
      <c r="B37" s="15" t="s">
        <v>66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10">
        <f t="shared" si="0"/>
        <v>0</v>
      </c>
    </row>
    <row r="38" spans="1:15">
      <c r="A38" s="15" t="s">
        <v>67</v>
      </c>
      <c r="B38" s="15" t="s">
        <v>68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10">
        <f t="shared" si="0"/>
        <v>0</v>
      </c>
    </row>
    <row r="39" spans="1:15" s="12" customFormat="1">
      <c r="A39" s="17"/>
      <c r="B39" s="18" t="s">
        <v>32</v>
      </c>
      <c r="C39" s="28">
        <f>SUM(C37:C38)</f>
        <v>0</v>
      </c>
      <c r="D39" s="28">
        <f t="shared" ref="D39:O39" si="4">SUM(D37:D38)</f>
        <v>0</v>
      </c>
      <c r="E39" s="28">
        <f t="shared" si="4"/>
        <v>0</v>
      </c>
      <c r="F39" s="28">
        <f t="shared" si="4"/>
        <v>0</v>
      </c>
      <c r="G39" s="28">
        <f t="shared" si="4"/>
        <v>0</v>
      </c>
      <c r="H39" s="28">
        <f t="shared" si="4"/>
        <v>0</v>
      </c>
      <c r="I39" s="28">
        <f t="shared" si="4"/>
        <v>0</v>
      </c>
      <c r="J39" s="28">
        <f t="shared" si="4"/>
        <v>0</v>
      </c>
      <c r="K39" s="28">
        <f t="shared" si="4"/>
        <v>0</v>
      </c>
      <c r="L39" s="28">
        <f t="shared" si="4"/>
        <v>0</v>
      </c>
      <c r="M39" s="28">
        <f t="shared" si="4"/>
        <v>0</v>
      </c>
      <c r="N39" s="28">
        <f t="shared" si="4"/>
        <v>0</v>
      </c>
      <c r="O39" s="28">
        <f t="shared" si="4"/>
        <v>0</v>
      </c>
    </row>
    <row r="40" spans="1:15" s="12" customFormat="1">
      <c r="A40" s="16">
        <v>5</v>
      </c>
      <c r="B40" s="16" t="s">
        <v>69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/>
    </row>
    <row r="41" spans="1:15">
      <c r="A41" s="15" t="s">
        <v>70</v>
      </c>
      <c r="B41" s="15" t="s">
        <v>71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10">
        <f t="shared" si="0"/>
        <v>0</v>
      </c>
    </row>
    <row r="42" spans="1:15">
      <c r="A42" s="15" t="s">
        <v>72</v>
      </c>
      <c r="B42" s="15" t="s">
        <v>73</v>
      </c>
      <c r="C42" s="6">
        <v>5200</v>
      </c>
      <c r="D42" s="6">
        <v>5200</v>
      </c>
      <c r="E42" s="6">
        <v>5200</v>
      </c>
      <c r="F42" s="6">
        <v>5200</v>
      </c>
      <c r="G42" s="6">
        <v>5200</v>
      </c>
      <c r="H42" s="6">
        <v>5200</v>
      </c>
      <c r="I42" s="6">
        <v>5200</v>
      </c>
      <c r="J42" s="6">
        <v>5200</v>
      </c>
      <c r="K42" s="6">
        <v>5200</v>
      </c>
      <c r="L42" s="6">
        <v>5200</v>
      </c>
      <c r="M42" s="6">
        <v>5200</v>
      </c>
      <c r="N42" s="6">
        <v>5200</v>
      </c>
      <c r="O42" s="10">
        <f t="shared" si="0"/>
        <v>62400</v>
      </c>
    </row>
    <row r="43" spans="1:15" s="24" customFormat="1">
      <c r="A43" s="15"/>
      <c r="B43" s="18" t="s">
        <v>32</v>
      </c>
      <c r="C43" s="28">
        <f>SUM(C41:C42)</f>
        <v>5200</v>
      </c>
      <c r="D43" s="28">
        <f t="shared" ref="D43:O43" si="5">SUM(D41:D42)</f>
        <v>5200</v>
      </c>
      <c r="E43" s="28">
        <f t="shared" si="5"/>
        <v>5200</v>
      </c>
      <c r="F43" s="28">
        <f t="shared" si="5"/>
        <v>5200</v>
      </c>
      <c r="G43" s="28">
        <f t="shared" si="5"/>
        <v>5200</v>
      </c>
      <c r="H43" s="28">
        <f t="shared" si="5"/>
        <v>5200</v>
      </c>
      <c r="I43" s="28">
        <f t="shared" si="5"/>
        <v>5200</v>
      </c>
      <c r="J43" s="28">
        <f t="shared" si="5"/>
        <v>5200</v>
      </c>
      <c r="K43" s="28">
        <f t="shared" si="5"/>
        <v>5200</v>
      </c>
      <c r="L43" s="28">
        <f t="shared" si="5"/>
        <v>5200</v>
      </c>
      <c r="M43" s="28">
        <f t="shared" si="5"/>
        <v>5200</v>
      </c>
      <c r="N43" s="28">
        <f t="shared" si="5"/>
        <v>5200</v>
      </c>
      <c r="O43" s="28">
        <f t="shared" si="5"/>
        <v>62400</v>
      </c>
    </row>
    <row r="44" spans="1:15" s="12" customFormat="1">
      <c r="A44" s="16">
        <v>6</v>
      </c>
      <c r="B44" s="16" t="s">
        <v>74</v>
      </c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6"/>
    </row>
    <row r="45" spans="1:15">
      <c r="A45" s="15" t="s">
        <v>75</v>
      </c>
      <c r="B45" s="15" t="s">
        <v>76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10">
        <f t="shared" si="0"/>
        <v>0</v>
      </c>
    </row>
    <row r="46" spans="1:15">
      <c r="A46" s="15" t="s">
        <v>77</v>
      </c>
      <c r="B46" s="15" t="s">
        <v>78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10">
        <f t="shared" si="0"/>
        <v>0</v>
      </c>
    </row>
    <row r="47" spans="1:15" s="24" customFormat="1">
      <c r="A47" s="15"/>
      <c r="B47" s="18" t="s">
        <v>32</v>
      </c>
      <c r="C47" s="28">
        <f>SUM(C45:C46)</f>
        <v>0</v>
      </c>
      <c r="D47" s="28">
        <f t="shared" ref="D47:O47" si="6">SUM(D45:D46)</f>
        <v>0</v>
      </c>
      <c r="E47" s="28">
        <f t="shared" si="6"/>
        <v>0</v>
      </c>
      <c r="F47" s="28">
        <f t="shared" si="6"/>
        <v>0</v>
      </c>
      <c r="G47" s="28">
        <f t="shared" si="6"/>
        <v>0</v>
      </c>
      <c r="H47" s="28">
        <f t="shared" si="6"/>
        <v>0</v>
      </c>
      <c r="I47" s="28">
        <f t="shared" si="6"/>
        <v>0</v>
      </c>
      <c r="J47" s="28">
        <f t="shared" si="6"/>
        <v>0</v>
      </c>
      <c r="K47" s="28">
        <f t="shared" si="6"/>
        <v>0</v>
      </c>
      <c r="L47" s="28">
        <f t="shared" si="6"/>
        <v>0</v>
      </c>
      <c r="M47" s="28">
        <f t="shared" si="6"/>
        <v>0</v>
      </c>
      <c r="N47" s="28">
        <f t="shared" si="6"/>
        <v>0</v>
      </c>
      <c r="O47" s="28">
        <f t="shared" si="6"/>
        <v>0</v>
      </c>
    </row>
    <row r="48" spans="1:15" s="12" customFormat="1">
      <c r="A48" s="16">
        <v>7</v>
      </c>
      <c r="B48" s="16" t="s">
        <v>79</v>
      </c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6"/>
    </row>
    <row r="49" spans="1:15">
      <c r="A49" s="15" t="s">
        <v>80</v>
      </c>
      <c r="B49" s="15" t="s">
        <v>81</v>
      </c>
      <c r="C49" s="6">
        <v>5320</v>
      </c>
      <c r="D49" s="6">
        <v>5320</v>
      </c>
      <c r="E49" s="6">
        <v>5320</v>
      </c>
      <c r="F49" s="6">
        <v>5320</v>
      </c>
      <c r="G49" s="6">
        <v>5320</v>
      </c>
      <c r="H49" s="6">
        <v>5320</v>
      </c>
      <c r="I49" s="6">
        <v>5320</v>
      </c>
      <c r="J49" s="6">
        <v>5320</v>
      </c>
      <c r="K49" s="6">
        <v>5320</v>
      </c>
      <c r="L49" s="6">
        <v>5320</v>
      </c>
      <c r="M49" s="6">
        <v>5320</v>
      </c>
      <c r="N49" s="6">
        <v>5320</v>
      </c>
      <c r="O49" s="10">
        <f t="shared" si="0"/>
        <v>63840</v>
      </c>
    </row>
    <row r="50" spans="1:15">
      <c r="A50" s="15" t="s">
        <v>82</v>
      </c>
      <c r="B50" s="15" t="s">
        <v>83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10">
        <f t="shared" si="0"/>
        <v>0</v>
      </c>
    </row>
    <row r="51" spans="1:15" s="24" customFormat="1">
      <c r="A51" s="15"/>
      <c r="B51" s="18" t="s">
        <v>32</v>
      </c>
      <c r="C51" s="28">
        <f>SUM(C49:C50)</f>
        <v>5320</v>
      </c>
      <c r="D51" s="28">
        <f t="shared" ref="D51:O51" si="7">SUM(D49:D50)</f>
        <v>5320</v>
      </c>
      <c r="E51" s="28">
        <f t="shared" si="7"/>
        <v>5320</v>
      </c>
      <c r="F51" s="28">
        <f t="shared" si="7"/>
        <v>5320</v>
      </c>
      <c r="G51" s="28">
        <f t="shared" si="7"/>
        <v>5320</v>
      </c>
      <c r="H51" s="28">
        <f t="shared" si="7"/>
        <v>5320</v>
      </c>
      <c r="I51" s="28">
        <f t="shared" si="7"/>
        <v>5320</v>
      </c>
      <c r="J51" s="28">
        <f t="shared" si="7"/>
        <v>5320</v>
      </c>
      <c r="K51" s="28">
        <f t="shared" si="7"/>
        <v>5320</v>
      </c>
      <c r="L51" s="28">
        <f t="shared" si="7"/>
        <v>5320</v>
      </c>
      <c r="M51" s="28">
        <f t="shared" si="7"/>
        <v>5320</v>
      </c>
      <c r="N51" s="28">
        <f t="shared" si="7"/>
        <v>5320</v>
      </c>
      <c r="O51" s="28">
        <f t="shared" si="7"/>
        <v>63840</v>
      </c>
    </row>
    <row r="52" spans="1:15" s="12" customFormat="1">
      <c r="A52" s="16">
        <v>8</v>
      </c>
      <c r="B52" s="16" t="s">
        <v>84</v>
      </c>
      <c r="C52" s="3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6"/>
    </row>
    <row r="53" spans="1:15">
      <c r="A53" s="15" t="s">
        <v>85</v>
      </c>
      <c r="B53" s="15" t="s">
        <v>86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10">
        <f t="shared" si="0"/>
        <v>0</v>
      </c>
    </row>
    <row r="54" spans="1:15">
      <c r="A54" s="15" t="s">
        <v>87</v>
      </c>
      <c r="B54" s="15" t="s">
        <v>88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10">
        <f t="shared" si="0"/>
        <v>0</v>
      </c>
    </row>
    <row r="55" spans="1:15" s="24" customFormat="1">
      <c r="A55" s="15"/>
      <c r="B55" s="18" t="s">
        <v>32</v>
      </c>
      <c r="C55" s="28">
        <f>SUM(C53:C54)</f>
        <v>0</v>
      </c>
      <c r="D55" s="28">
        <f t="shared" ref="D55:O55" si="8">SUM(D53:D54)</f>
        <v>0</v>
      </c>
      <c r="E55" s="28">
        <f t="shared" si="8"/>
        <v>0</v>
      </c>
      <c r="F55" s="28">
        <f t="shared" si="8"/>
        <v>0</v>
      </c>
      <c r="G55" s="28">
        <f t="shared" si="8"/>
        <v>0</v>
      </c>
      <c r="H55" s="28">
        <f t="shared" si="8"/>
        <v>0</v>
      </c>
      <c r="I55" s="28">
        <f t="shared" si="8"/>
        <v>0</v>
      </c>
      <c r="J55" s="28">
        <f t="shared" si="8"/>
        <v>0</v>
      </c>
      <c r="K55" s="28">
        <f t="shared" si="8"/>
        <v>0</v>
      </c>
      <c r="L55" s="28">
        <f t="shared" si="8"/>
        <v>0</v>
      </c>
      <c r="M55" s="28">
        <f t="shared" si="8"/>
        <v>0</v>
      </c>
      <c r="N55" s="28">
        <f t="shared" si="8"/>
        <v>0</v>
      </c>
      <c r="O55" s="28">
        <f t="shared" si="8"/>
        <v>0</v>
      </c>
    </row>
    <row r="56" spans="1:15" s="12" customFormat="1">
      <c r="A56" s="16">
        <v>9</v>
      </c>
      <c r="B56" s="16" t="s">
        <v>89</v>
      </c>
      <c r="C56" s="3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6"/>
    </row>
    <row r="57" spans="1:15">
      <c r="A57" s="15" t="s">
        <v>90</v>
      </c>
      <c r="B57" s="15" t="s">
        <v>25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10">
        <f t="shared" si="0"/>
        <v>0</v>
      </c>
    </row>
    <row r="58" spans="1:15">
      <c r="A58" s="15" t="s">
        <v>91</v>
      </c>
      <c r="B58" s="15" t="s">
        <v>27</v>
      </c>
      <c r="C58" s="6">
        <v>0</v>
      </c>
      <c r="D58" s="6">
        <v>0</v>
      </c>
      <c r="E58" s="6">
        <v>200</v>
      </c>
      <c r="F58" s="6">
        <v>200</v>
      </c>
      <c r="G58" s="6">
        <v>0</v>
      </c>
      <c r="H58" s="6">
        <v>200</v>
      </c>
      <c r="I58" s="6">
        <v>0</v>
      </c>
      <c r="J58" s="6">
        <v>0</v>
      </c>
      <c r="K58" s="6">
        <v>200</v>
      </c>
      <c r="L58" s="6">
        <v>200</v>
      </c>
      <c r="M58" s="6">
        <v>200</v>
      </c>
      <c r="N58" s="6">
        <v>0</v>
      </c>
      <c r="O58" s="10">
        <f t="shared" si="0"/>
        <v>1200</v>
      </c>
    </row>
    <row r="59" spans="1:15">
      <c r="A59" s="15" t="s">
        <v>92</v>
      </c>
      <c r="B59" s="15" t="s">
        <v>29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10">
        <f t="shared" si="0"/>
        <v>0</v>
      </c>
    </row>
    <row r="60" spans="1:15">
      <c r="A60" s="15" t="s">
        <v>93</v>
      </c>
      <c r="B60" s="15" t="s">
        <v>31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10">
        <f t="shared" si="0"/>
        <v>0</v>
      </c>
    </row>
    <row r="61" spans="1:15">
      <c r="A61" s="15" t="s">
        <v>94</v>
      </c>
      <c r="B61" s="15" t="s">
        <v>76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10">
        <f t="shared" si="0"/>
        <v>0</v>
      </c>
    </row>
    <row r="62" spans="1:15" s="24" customFormat="1">
      <c r="A62" s="15"/>
      <c r="B62" s="18" t="s">
        <v>32</v>
      </c>
      <c r="C62" s="28">
        <f>SUM(C57:C61)</f>
        <v>0</v>
      </c>
      <c r="D62" s="28">
        <f t="shared" ref="D62:O62" si="9">SUM(D57:D61)</f>
        <v>0</v>
      </c>
      <c r="E62" s="28">
        <f t="shared" si="9"/>
        <v>200</v>
      </c>
      <c r="F62" s="28">
        <f t="shared" si="9"/>
        <v>200</v>
      </c>
      <c r="G62" s="28">
        <f t="shared" si="9"/>
        <v>0</v>
      </c>
      <c r="H62" s="28">
        <f t="shared" si="9"/>
        <v>200</v>
      </c>
      <c r="I62" s="28">
        <f t="shared" si="9"/>
        <v>0</v>
      </c>
      <c r="J62" s="28">
        <f t="shared" si="9"/>
        <v>0</v>
      </c>
      <c r="K62" s="28">
        <f t="shared" si="9"/>
        <v>200</v>
      </c>
      <c r="L62" s="28">
        <f t="shared" si="9"/>
        <v>200</v>
      </c>
      <c r="M62" s="28">
        <f t="shared" si="9"/>
        <v>200</v>
      </c>
      <c r="N62" s="28">
        <f t="shared" si="9"/>
        <v>0</v>
      </c>
      <c r="O62" s="28">
        <f t="shared" si="9"/>
        <v>1200</v>
      </c>
    </row>
    <row r="63" spans="1:15" s="24" customFormat="1">
      <c r="A63" s="16">
        <v>10</v>
      </c>
      <c r="B63" s="16" t="s">
        <v>95</v>
      </c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6"/>
    </row>
    <row r="64" spans="1:15">
      <c r="A64" s="15" t="s">
        <v>96</v>
      </c>
      <c r="B64" s="15" t="s">
        <v>25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10">
        <f t="shared" si="0"/>
        <v>0</v>
      </c>
    </row>
    <row r="65" spans="1:15">
      <c r="A65" s="15" t="s">
        <v>97</v>
      </c>
      <c r="B65" s="15" t="s">
        <v>27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10">
        <f t="shared" si="0"/>
        <v>0</v>
      </c>
    </row>
    <row r="66" spans="1:15">
      <c r="A66" s="15" t="s">
        <v>98</v>
      </c>
      <c r="B66" s="15" t="s">
        <v>29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10">
        <f t="shared" si="0"/>
        <v>0</v>
      </c>
    </row>
    <row r="67" spans="1:15">
      <c r="A67" s="15" t="s">
        <v>99</v>
      </c>
      <c r="B67" s="15" t="s">
        <v>100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10">
        <f t="shared" si="0"/>
        <v>0</v>
      </c>
    </row>
    <row r="68" spans="1:15">
      <c r="A68" s="15" t="s">
        <v>101</v>
      </c>
      <c r="B68" s="15" t="s">
        <v>102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10">
        <f t="shared" si="0"/>
        <v>0</v>
      </c>
    </row>
    <row r="69" spans="1:15">
      <c r="A69" s="15" t="s">
        <v>103</v>
      </c>
      <c r="B69" s="15" t="s">
        <v>104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10">
        <f t="shared" si="0"/>
        <v>0</v>
      </c>
    </row>
    <row r="70" spans="1:15">
      <c r="A70" s="15" t="s">
        <v>105</v>
      </c>
      <c r="B70" s="15" t="s">
        <v>31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10">
        <f t="shared" si="0"/>
        <v>0</v>
      </c>
    </row>
    <row r="71" spans="1:15" s="24" customFormat="1">
      <c r="A71" s="15"/>
      <c r="B71" s="18" t="s">
        <v>32</v>
      </c>
      <c r="C71" s="28">
        <f>SUM(C64:C70)</f>
        <v>0</v>
      </c>
      <c r="D71" s="28">
        <f t="shared" ref="D71:N71" si="10">SUM(D64:D70)</f>
        <v>0</v>
      </c>
      <c r="E71" s="28">
        <f t="shared" si="10"/>
        <v>0</v>
      </c>
      <c r="F71" s="28">
        <f t="shared" si="10"/>
        <v>0</v>
      </c>
      <c r="G71" s="28">
        <f t="shared" si="10"/>
        <v>0</v>
      </c>
      <c r="H71" s="28">
        <f t="shared" si="10"/>
        <v>0</v>
      </c>
      <c r="I71" s="28">
        <f t="shared" si="10"/>
        <v>0</v>
      </c>
      <c r="J71" s="28">
        <f t="shared" si="10"/>
        <v>0</v>
      </c>
      <c r="K71" s="28">
        <f t="shared" si="10"/>
        <v>0</v>
      </c>
      <c r="L71" s="28">
        <f t="shared" si="10"/>
        <v>0</v>
      </c>
      <c r="M71" s="28">
        <f t="shared" si="10"/>
        <v>0</v>
      </c>
      <c r="N71" s="28">
        <f t="shared" si="10"/>
        <v>0</v>
      </c>
      <c r="O71" s="28">
        <f>SUM(O64:O70)</f>
        <v>0</v>
      </c>
    </row>
    <row r="72" spans="1:15" s="24" customFormat="1">
      <c r="A72" s="16">
        <v>11</v>
      </c>
      <c r="B72" s="16" t="s">
        <v>106</v>
      </c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6"/>
    </row>
    <row r="73" spans="1:15">
      <c r="A73" s="15" t="s">
        <v>107</v>
      </c>
      <c r="B73" s="15" t="s">
        <v>25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10">
        <f t="shared" si="0"/>
        <v>0</v>
      </c>
    </row>
    <row r="74" spans="1:15">
      <c r="A74" s="15" t="s">
        <v>108</v>
      </c>
      <c r="B74" s="15" t="s">
        <v>27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10">
        <f t="shared" si="0"/>
        <v>0</v>
      </c>
    </row>
    <row r="75" spans="1:15">
      <c r="A75" s="15" t="s">
        <v>109</v>
      </c>
      <c r="B75" s="15" t="s">
        <v>29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10">
        <f t="shared" si="0"/>
        <v>0</v>
      </c>
    </row>
    <row r="76" spans="1:15">
      <c r="A76" s="15" t="s">
        <v>110</v>
      </c>
      <c r="B76" s="15" t="s">
        <v>100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10">
        <f t="shared" si="0"/>
        <v>0</v>
      </c>
    </row>
    <row r="77" spans="1:15">
      <c r="A77" s="15" t="s">
        <v>111</v>
      </c>
      <c r="B77" s="15" t="s">
        <v>102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10">
        <f t="shared" si="0"/>
        <v>0</v>
      </c>
    </row>
    <row r="78" spans="1:15">
      <c r="A78" s="15" t="s">
        <v>112</v>
      </c>
      <c r="B78" s="15" t="s">
        <v>104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10">
        <f t="shared" si="0"/>
        <v>0</v>
      </c>
    </row>
    <row r="79" spans="1:15">
      <c r="A79" s="15" t="s">
        <v>113</v>
      </c>
      <c r="B79" s="15" t="s">
        <v>31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10">
        <f t="shared" si="0"/>
        <v>0</v>
      </c>
    </row>
    <row r="80" spans="1:15" s="24" customFormat="1">
      <c r="A80" s="15"/>
      <c r="B80" s="18" t="s">
        <v>32</v>
      </c>
      <c r="C80" s="28">
        <f>SUM(C73:C79)</f>
        <v>0</v>
      </c>
      <c r="D80" s="28">
        <f t="shared" ref="D80:N80" si="11">SUM(D73:D79)</f>
        <v>0</v>
      </c>
      <c r="E80" s="28">
        <f t="shared" si="11"/>
        <v>0</v>
      </c>
      <c r="F80" s="28">
        <f t="shared" si="11"/>
        <v>0</v>
      </c>
      <c r="G80" s="28">
        <f t="shared" si="11"/>
        <v>0</v>
      </c>
      <c r="H80" s="28">
        <f t="shared" si="11"/>
        <v>0</v>
      </c>
      <c r="I80" s="28">
        <f t="shared" si="11"/>
        <v>0</v>
      </c>
      <c r="J80" s="28">
        <f t="shared" si="11"/>
        <v>0</v>
      </c>
      <c r="K80" s="28">
        <f t="shared" si="11"/>
        <v>0</v>
      </c>
      <c r="L80" s="28">
        <f t="shared" si="11"/>
        <v>0</v>
      </c>
      <c r="M80" s="28">
        <f t="shared" si="11"/>
        <v>0</v>
      </c>
      <c r="N80" s="28">
        <f t="shared" si="11"/>
        <v>0</v>
      </c>
      <c r="O80" s="28">
        <f>SUM(O73:O79)</f>
        <v>0</v>
      </c>
    </row>
    <row r="81" spans="1:15" s="12" customFormat="1">
      <c r="A81" s="16">
        <v>12</v>
      </c>
      <c r="B81" s="16" t="s">
        <v>114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6"/>
    </row>
    <row r="82" spans="1:15">
      <c r="A82" s="15" t="s">
        <v>115</v>
      </c>
      <c r="B82" s="15" t="s">
        <v>25</v>
      </c>
      <c r="C82" s="6">
        <v>100</v>
      </c>
      <c r="D82" s="6">
        <v>100</v>
      </c>
      <c r="E82" s="6">
        <v>100</v>
      </c>
      <c r="F82" s="6">
        <v>100</v>
      </c>
      <c r="G82" s="6">
        <v>100</v>
      </c>
      <c r="H82" s="6">
        <v>100</v>
      </c>
      <c r="I82" s="6">
        <v>100</v>
      </c>
      <c r="J82" s="6">
        <v>100</v>
      </c>
      <c r="K82" s="6">
        <v>100</v>
      </c>
      <c r="L82" s="6">
        <v>100</v>
      </c>
      <c r="M82" s="6">
        <v>100</v>
      </c>
      <c r="N82" s="6">
        <v>0</v>
      </c>
      <c r="O82" s="10">
        <f t="shared" si="0"/>
        <v>1100</v>
      </c>
    </row>
    <row r="83" spans="1:15">
      <c r="A83" s="15" t="s">
        <v>116</v>
      </c>
      <c r="B83" s="15" t="s">
        <v>27</v>
      </c>
      <c r="C83" s="6">
        <v>100</v>
      </c>
      <c r="D83" s="6">
        <v>100</v>
      </c>
      <c r="E83" s="6">
        <v>100</v>
      </c>
      <c r="F83" s="6">
        <v>100</v>
      </c>
      <c r="G83" s="6">
        <v>100</v>
      </c>
      <c r="H83" s="6">
        <v>100</v>
      </c>
      <c r="I83" s="6">
        <v>100</v>
      </c>
      <c r="J83" s="6">
        <v>100</v>
      </c>
      <c r="K83" s="6">
        <v>100</v>
      </c>
      <c r="L83" s="6">
        <v>100</v>
      </c>
      <c r="M83" s="6">
        <v>100</v>
      </c>
      <c r="N83" s="6">
        <v>100</v>
      </c>
      <c r="O83" s="10">
        <f t="shared" si="0"/>
        <v>1200</v>
      </c>
    </row>
    <row r="84" spans="1:15">
      <c r="A84" s="15" t="s">
        <v>117</v>
      </c>
      <c r="B84" s="15" t="s">
        <v>29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10">
        <f t="shared" si="0"/>
        <v>0</v>
      </c>
    </row>
    <row r="85" spans="1:15">
      <c r="A85" s="15" t="s">
        <v>118</v>
      </c>
      <c r="B85" s="15" t="s">
        <v>31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10">
        <f t="shared" si="0"/>
        <v>0</v>
      </c>
    </row>
    <row r="86" spans="1:15">
      <c r="A86" s="15" t="s">
        <v>119</v>
      </c>
      <c r="B86" s="15" t="s">
        <v>76</v>
      </c>
      <c r="C86" s="6">
        <v>0</v>
      </c>
      <c r="D86" s="6">
        <v>0</v>
      </c>
      <c r="E86" s="6">
        <v>100</v>
      </c>
      <c r="F86" s="6">
        <v>100</v>
      </c>
      <c r="G86" s="6">
        <v>100</v>
      </c>
      <c r="H86" s="6">
        <v>100</v>
      </c>
      <c r="I86" s="6">
        <v>0</v>
      </c>
      <c r="J86" s="6">
        <v>100</v>
      </c>
      <c r="K86" s="6">
        <v>100</v>
      </c>
      <c r="L86" s="6">
        <v>100</v>
      </c>
      <c r="M86" s="6">
        <v>100</v>
      </c>
      <c r="N86" s="6">
        <v>0</v>
      </c>
      <c r="O86" s="10">
        <f t="shared" si="0"/>
        <v>800</v>
      </c>
    </row>
    <row r="87" spans="1:15" s="24" customFormat="1">
      <c r="A87" s="15"/>
      <c r="B87" s="18" t="s">
        <v>32</v>
      </c>
      <c r="C87" s="28">
        <f>SUM(C82:C86)</f>
        <v>200</v>
      </c>
      <c r="D87" s="28">
        <f t="shared" ref="D87:O87" si="12">SUM(D82:D86)</f>
        <v>200</v>
      </c>
      <c r="E87" s="28">
        <f t="shared" si="12"/>
        <v>300</v>
      </c>
      <c r="F87" s="28">
        <f t="shared" si="12"/>
        <v>300</v>
      </c>
      <c r="G87" s="28">
        <f t="shared" si="12"/>
        <v>300</v>
      </c>
      <c r="H87" s="28">
        <f t="shared" si="12"/>
        <v>300</v>
      </c>
      <c r="I87" s="28">
        <f t="shared" si="12"/>
        <v>200</v>
      </c>
      <c r="J87" s="28">
        <f t="shared" si="12"/>
        <v>300</v>
      </c>
      <c r="K87" s="28">
        <f t="shared" si="12"/>
        <v>300</v>
      </c>
      <c r="L87" s="28">
        <f t="shared" si="12"/>
        <v>300</v>
      </c>
      <c r="M87" s="28">
        <f t="shared" si="12"/>
        <v>300</v>
      </c>
      <c r="N87" s="28">
        <f t="shared" si="12"/>
        <v>100</v>
      </c>
      <c r="O87" s="28">
        <f t="shared" si="12"/>
        <v>3100</v>
      </c>
    </row>
    <row r="88" spans="1:15" s="12" customFormat="1">
      <c r="A88" s="16">
        <v>13</v>
      </c>
      <c r="B88" s="16" t="s">
        <v>120</v>
      </c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6"/>
    </row>
    <row r="89" spans="1:15">
      <c r="A89" s="15" t="s">
        <v>121</v>
      </c>
      <c r="B89" s="15" t="s">
        <v>122</v>
      </c>
      <c r="C89" s="6">
        <v>400</v>
      </c>
      <c r="D89" s="6">
        <v>400</v>
      </c>
      <c r="E89" s="6">
        <v>400</v>
      </c>
      <c r="F89" s="6">
        <v>400</v>
      </c>
      <c r="G89" s="6">
        <v>400</v>
      </c>
      <c r="H89" s="6">
        <v>400</v>
      </c>
      <c r="I89" s="6">
        <v>400</v>
      </c>
      <c r="J89" s="6">
        <v>400</v>
      </c>
      <c r="K89" s="6">
        <v>400</v>
      </c>
      <c r="L89" s="6">
        <v>400</v>
      </c>
      <c r="M89" s="6">
        <v>400</v>
      </c>
      <c r="N89" s="6">
        <v>400</v>
      </c>
      <c r="O89" s="10">
        <f t="shared" si="0"/>
        <v>4800</v>
      </c>
    </row>
    <row r="90" spans="1:15" s="12" customFormat="1">
      <c r="A90" s="19"/>
      <c r="B90" s="19" t="s">
        <v>22</v>
      </c>
      <c r="C90" s="25">
        <f>C15+C26+C35+C39+C43+C47+C51+C55+C62+C71+C80+C87+C89</f>
        <v>198120</v>
      </c>
      <c r="D90" s="25">
        <f t="shared" ref="D90:O90" si="13">D15+D26+D35+D39+D43+D47+D51+D55+D62+D71+D80+D87+D89</f>
        <v>104570</v>
      </c>
      <c r="E90" s="25">
        <f t="shared" si="13"/>
        <v>94570</v>
      </c>
      <c r="F90" s="25">
        <f t="shared" si="13"/>
        <v>21170</v>
      </c>
      <c r="G90" s="25">
        <f t="shared" si="13"/>
        <v>20370</v>
      </c>
      <c r="H90" s="25">
        <f t="shared" si="13"/>
        <v>22570</v>
      </c>
      <c r="I90" s="25">
        <f t="shared" si="13"/>
        <v>16920</v>
      </c>
      <c r="J90" s="25">
        <f t="shared" si="13"/>
        <v>18870</v>
      </c>
      <c r="K90" s="25">
        <f t="shared" si="13"/>
        <v>24270</v>
      </c>
      <c r="L90" s="25">
        <f t="shared" si="13"/>
        <v>19970</v>
      </c>
      <c r="M90" s="25">
        <f t="shared" si="13"/>
        <v>18670</v>
      </c>
      <c r="N90" s="25">
        <f t="shared" si="13"/>
        <v>17470</v>
      </c>
      <c r="O90" s="25">
        <f t="shared" si="13"/>
        <v>577540</v>
      </c>
    </row>
    <row r="91" spans="1:15">
      <c r="A91" s="15"/>
      <c r="B91" s="1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0"/>
    </row>
    <row r="92" spans="1:15" s="12" customFormat="1">
      <c r="A92" s="20" t="s">
        <v>123</v>
      </c>
      <c r="B92" s="20"/>
      <c r="C92" s="20" t="s">
        <v>7</v>
      </c>
      <c r="D92" s="26"/>
      <c r="E92" s="43">
        <f>(C5*0.3)</f>
        <v>76292.0422853403</v>
      </c>
      <c r="F92" s="44"/>
      <c r="G92" s="44"/>
      <c r="H92" s="44"/>
      <c r="I92" s="44"/>
      <c r="J92" s="44"/>
      <c r="K92" s="44"/>
      <c r="L92" s="44"/>
      <c r="M92" s="44"/>
      <c r="N92" s="44"/>
      <c r="O92" s="45"/>
    </row>
    <row r="93" spans="1:15" s="12" customFormat="1">
      <c r="A93" s="21">
        <v>14</v>
      </c>
      <c r="B93" s="21" t="s">
        <v>124</v>
      </c>
      <c r="C93" s="40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2"/>
    </row>
    <row r="94" spans="1:15">
      <c r="A94" s="15" t="s">
        <v>125</v>
      </c>
      <c r="B94" s="15" t="s">
        <v>25</v>
      </c>
      <c r="C94" s="6">
        <v>0</v>
      </c>
      <c r="D94" s="6">
        <v>3000</v>
      </c>
      <c r="E94" s="6">
        <v>3000</v>
      </c>
      <c r="F94" s="6">
        <v>3000</v>
      </c>
      <c r="G94" s="6">
        <v>3000</v>
      </c>
      <c r="H94" s="6">
        <v>3000</v>
      </c>
      <c r="I94" s="6">
        <v>3000</v>
      </c>
      <c r="J94" s="6">
        <v>3000</v>
      </c>
      <c r="K94" s="6">
        <v>3000</v>
      </c>
      <c r="L94" s="6">
        <v>3000</v>
      </c>
      <c r="M94" s="6">
        <v>3000</v>
      </c>
      <c r="N94" s="6">
        <v>3000</v>
      </c>
      <c r="O94" s="10">
        <f t="shared" si="0"/>
        <v>33000</v>
      </c>
    </row>
    <row r="95" spans="1:15">
      <c r="A95" s="15" t="s">
        <v>126</v>
      </c>
      <c r="B95" s="15" t="s">
        <v>27</v>
      </c>
      <c r="C95" s="6">
        <v>0</v>
      </c>
      <c r="D95" s="6">
        <v>700</v>
      </c>
      <c r="E95" s="6">
        <v>700</v>
      </c>
      <c r="F95" s="6">
        <v>700</v>
      </c>
      <c r="G95" s="6">
        <v>700</v>
      </c>
      <c r="H95" s="6">
        <v>700</v>
      </c>
      <c r="I95" s="6">
        <v>700</v>
      </c>
      <c r="J95" s="6">
        <v>700</v>
      </c>
      <c r="K95" s="6">
        <v>700</v>
      </c>
      <c r="L95" s="6">
        <v>700</v>
      </c>
      <c r="M95" s="6">
        <v>700</v>
      </c>
      <c r="N95" s="6">
        <v>700</v>
      </c>
      <c r="O95" s="10">
        <f t="shared" si="0"/>
        <v>7700</v>
      </c>
    </row>
    <row r="96" spans="1:15">
      <c r="A96" s="15" t="s">
        <v>127</v>
      </c>
      <c r="B96" s="15" t="s">
        <v>29</v>
      </c>
      <c r="C96" s="6">
        <v>0</v>
      </c>
      <c r="D96" s="6">
        <v>2000</v>
      </c>
      <c r="E96" s="6">
        <v>2000</v>
      </c>
      <c r="F96" s="6">
        <v>2000</v>
      </c>
      <c r="G96" s="6">
        <v>2000</v>
      </c>
      <c r="H96" s="6">
        <v>2000</v>
      </c>
      <c r="I96" s="6">
        <v>2000</v>
      </c>
      <c r="J96" s="6">
        <v>2000</v>
      </c>
      <c r="K96" s="6">
        <v>2000</v>
      </c>
      <c r="L96" s="6">
        <v>2000</v>
      </c>
      <c r="M96" s="6">
        <v>2000</v>
      </c>
      <c r="N96" s="6">
        <v>2000</v>
      </c>
      <c r="O96" s="10">
        <f t="shared" si="0"/>
        <v>22000</v>
      </c>
    </row>
    <row r="97" spans="1:15">
      <c r="A97" s="15" t="s">
        <v>128</v>
      </c>
      <c r="B97" s="15" t="s">
        <v>100</v>
      </c>
      <c r="C97" s="6">
        <v>0</v>
      </c>
      <c r="D97" s="6">
        <v>2000</v>
      </c>
      <c r="E97" s="6">
        <v>0</v>
      </c>
      <c r="F97" s="6">
        <v>0</v>
      </c>
      <c r="G97" s="6">
        <v>2000</v>
      </c>
      <c r="H97" s="6">
        <v>0</v>
      </c>
      <c r="I97" s="6">
        <v>0</v>
      </c>
      <c r="J97" s="6">
        <v>0</v>
      </c>
      <c r="K97" s="6">
        <v>2000</v>
      </c>
      <c r="L97" s="6">
        <v>0</v>
      </c>
      <c r="M97" s="6">
        <v>2000</v>
      </c>
      <c r="N97" s="6">
        <v>0</v>
      </c>
      <c r="O97" s="10">
        <f t="shared" si="0"/>
        <v>8000</v>
      </c>
    </row>
    <row r="98" spans="1:15">
      <c r="A98" s="15" t="s">
        <v>129</v>
      </c>
      <c r="B98" s="15" t="s">
        <v>102</v>
      </c>
      <c r="C98" s="6">
        <v>0</v>
      </c>
      <c r="D98" s="6">
        <v>500</v>
      </c>
      <c r="E98" s="6">
        <v>0</v>
      </c>
      <c r="F98" s="6">
        <v>0</v>
      </c>
      <c r="G98" s="6">
        <v>500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10">
        <f t="shared" si="0"/>
        <v>1000</v>
      </c>
    </row>
    <row r="99" spans="1:15">
      <c r="A99" s="15" t="s">
        <v>130</v>
      </c>
      <c r="B99" s="15" t="s">
        <v>104</v>
      </c>
      <c r="C99" s="6">
        <v>0</v>
      </c>
      <c r="D99" s="6">
        <v>500</v>
      </c>
      <c r="E99" s="6">
        <v>0</v>
      </c>
      <c r="F99" s="6">
        <v>0</v>
      </c>
      <c r="G99" s="6">
        <v>500</v>
      </c>
      <c r="H99" s="6">
        <v>0</v>
      </c>
      <c r="I99" s="6">
        <v>0</v>
      </c>
      <c r="J99" s="6">
        <v>0</v>
      </c>
      <c r="K99" s="6">
        <v>500</v>
      </c>
      <c r="L99" s="6">
        <v>500</v>
      </c>
      <c r="M99" s="6">
        <v>0</v>
      </c>
      <c r="N99" s="6">
        <v>0</v>
      </c>
      <c r="O99" s="10">
        <f t="shared" si="0"/>
        <v>2000</v>
      </c>
    </row>
    <row r="100" spans="1:15">
      <c r="A100" s="15" t="s">
        <v>131</v>
      </c>
      <c r="B100" s="15" t="s">
        <v>31</v>
      </c>
      <c r="C100" s="6">
        <v>0</v>
      </c>
      <c r="D100" s="6">
        <v>0</v>
      </c>
      <c r="E100" s="6">
        <v>100</v>
      </c>
      <c r="F100" s="6">
        <v>100</v>
      </c>
      <c r="G100" s="6">
        <v>100</v>
      </c>
      <c r="H100" s="6">
        <v>100</v>
      </c>
      <c r="I100" s="6">
        <v>100</v>
      </c>
      <c r="J100" s="6">
        <v>100</v>
      </c>
      <c r="K100" s="6">
        <v>100</v>
      </c>
      <c r="L100" s="6">
        <v>100</v>
      </c>
      <c r="M100" s="6">
        <v>100</v>
      </c>
      <c r="N100" s="6">
        <v>0</v>
      </c>
      <c r="O100" s="10">
        <f t="shared" si="0"/>
        <v>900</v>
      </c>
    </row>
    <row r="101" spans="1:15">
      <c r="A101" s="15" t="s">
        <v>132</v>
      </c>
      <c r="B101" s="15" t="s">
        <v>76</v>
      </c>
      <c r="C101" s="6">
        <v>0</v>
      </c>
      <c r="D101" s="6">
        <v>150</v>
      </c>
      <c r="E101" s="6">
        <v>150</v>
      </c>
      <c r="F101" s="6">
        <v>150</v>
      </c>
      <c r="G101" s="6">
        <v>150</v>
      </c>
      <c r="H101" s="6">
        <v>150</v>
      </c>
      <c r="I101" s="6">
        <v>150</v>
      </c>
      <c r="J101" s="6">
        <v>150</v>
      </c>
      <c r="K101" s="6">
        <v>150</v>
      </c>
      <c r="L101" s="6">
        <v>150</v>
      </c>
      <c r="M101" s="6">
        <v>150</v>
      </c>
      <c r="N101" s="6">
        <v>150</v>
      </c>
      <c r="O101" s="10">
        <f t="shared" si="0"/>
        <v>1650</v>
      </c>
    </row>
    <row r="102" spans="1:15" s="12" customFormat="1">
      <c r="A102" s="20"/>
      <c r="B102" s="20" t="s">
        <v>22</v>
      </c>
      <c r="C102" s="26">
        <f>SUM(C94:C101)</f>
        <v>0</v>
      </c>
      <c r="D102" s="26">
        <f t="shared" ref="D102:O102" si="14">SUM(D94:D101)</f>
        <v>8850</v>
      </c>
      <c r="E102" s="26">
        <f t="shared" si="14"/>
        <v>5950</v>
      </c>
      <c r="F102" s="26">
        <f t="shared" si="14"/>
        <v>5950</v>
      </c>
      <c r="G102" s="26">
        <f t="shared" si="14"/>
        <v>8950</v>
      </c>
      <c r="H102" s="26">
        <f t="shared" si="14"/>
        <v>5950</v>
      </c>
      <c r="I102" s="26">
        <f t="shared" si="14"/>
        <v>5950</v>
      </c>
      <c r="J102" s="26">
        <f t="shared" si="14"/>
        <v>5950</v>
      </c>
      <c r="K102" s="26">
        <f t="shared" si="14"/>
        <v>8450</v>
      </c>
      <c r="L102" s="26">
        <f t="shared" si="14"/>
        <v>6450</v>
      </c>
      <c r="M102" s="26">
        <f t="shared" si="14"/>
        <v>7950</v>
      </c>
      <c r="N102" s="26">
        <f t="shared" si="14"/>
        <v>5850</v>
      </c>
      <c r="O102" s="26">
        <f t="shared" si="14"/>
        <v>76250</v>
      </c>
    </row>
    <row r="103" spans="1:15" s="24" customForma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7"/>
    </row>
    <row r="104" spans="1:15" s="12" customFormat="1">
      <c r="A104" s="22"/>
      <c r="B104" s="22" t="s">
        <v>133</v>
      </c>
      <c r="C104" s="27">
        <f>C90+C102</f>
        <v>198120</v>
      </c>
      <c r="D104" s="27">
        <f t="shared" ref="D104:O104" si="15">D90+D102</f>
        <v>113420</v>
      </c>
      <c r="E104" s="27">
        <f t="shared" si="15"/>
        <v>100520</v>
      </c>
      <c r="F104" s="27">
        <f t="shared" si="15"/>
        <v>27120</v>
      </c>
      <c r="G104" s="27">
        <f t="shared" si="15"/>
        <v>29320</v>
      </c>
      <c r="H104" s="27">
        <f t="shared" si="15"/>
        <v>28520</v>
      </c>
      <c r="I104" s="27">
        <f t="shared" si="15"/>
        <v>22870</v>
      </c>
      <c r="J104" s="27">
        <f t="shared" si="15"/>
        <v>24820</v>
      </c>
      <c r="K104" s="27">
        <f t="shared" si="15"/>
        <v>32720</v>
      </c>
      <c r="L104" s="27">
        <f t="shared" si="15"/>
        <v>26420</v>
      </c>
      <c r="M104" s="27">
        <f t="shared" si="15"/>
        <v>26620</v>
      </c>
      <c r="N104" s="27">
        <f t="shared" si="15"/>
        <v>23320</v>
      </c>
      <c r="O104" s="27">
        <f t="shared" si="15"/>
        <v>653790</v>
      </c>
    </row>
    <row r="131" spans="1:1">
      <c r="A131" s="7" t="s">
        <v>134</v>
      </c>
    </row>
  </sheetData>
  <sheetProtection algorithmName="SHA-512" hashValue="E7FWyp3sRmcxdbBWnM+7EKjDXgd3PjmccUHDr0Jg6J2cbUBJb3MogczWUQ3qWnitp9llVpO49Ba1eMlrDIrjaw==" saltValue="hbhubBl0dAjIWEVWMTDdow==" spinCount="100000" sheet="1" formatColumns="0" formatRows="0" autoFilter="0"/>
  <mergeCells count="19">
    <mergeCell ref="C93:O93"/>
    <mergeCell ref="E92:O92"/>
    <mergeCell ref="C52:O52"/>
    <mergeCell ref="C56:O56"/>
    <mergeCell ref="C81:O81"/>
    <mergeCell ref="C88:O88"/>
    <mergeCell ref="C63:O63"/>
    <mergeCell ref="C72:O72"/>
    <mergeCell ref="A1:O1"/>
    <mergeCell ref="A2:O2"/>
    <mergeCell ref="A3:O3"/>
    <mergeCell ref="C44:O44"/>
    <mergeCell ref="C48:O48"/>
    <mergeCell ref="C10:O10"/>
    <mergeCell ref="C16:O16"/>
    <mergeCell ref="E8:O8"/>
    <mergeCell ref="C27:O27"/>
    <mergeCell ref="C36:O36"/>
    <mergeCell ref="C40:O40"/>
  </mergeCells>
  <phoneticPr fontId="4" type="noConversion"/>
  <pageMargins left="0.511811024" right="0.511811024" top="0.78740157499999996" bottom="0.78740157499999996" header="0.31496062000000002" footer="0.31496062000000002"/>
  <pageSetup orientation="portrait" horizontalDpi="300" verticalDpi="0" copies="0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2022-04-14T17:36:20Z</dcterms:created>
  <dcterms:modified xsi:type="dcterms:W3CDTF">2025-08-07T21:24:09Z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2025-08-07T21:24:05Z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a369acb8-3768-471b-b6ec-14a44e490abd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10, 3, 0, 2</vt:lpwstr>
  </property>
</Properties>
</file>